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\Desktop\"/>
    </mc:Choice>
  </mc:AlternateContent>
  <bookViews>
    <workbookView xWindow="120" yWindow="150" windowWidth="24915" windowHeight="12075" tabRatio="705"/>
  </bookViews>
  <sheets>
    <sheet name="Sort NR" sheetId="11" r:id="rId1"/>
    <sheet name="Güteklasse" sheetId="7" r:id="rId2"/>
    <sheet name="Händleradressen" sheetId="8" r:id="rId3"/>
  </sheets>
  <definedNames>
    <definedName name="_xlnm._FilterDatabase" localSheetId="0" hidden="1">'Sort NR'!$A$5:$R$601</definedName>
  </definedNames>
  <calcPr calcId="152511"/>
</workbook>
</file>

<file path=xl/calcChain.xml><?xml version="1.0" encoding="utf-8"?>
<calcChain xmlns="http://schemas.openxmlformats.org/spreadsheetml/2006/main">
  <c r="P164" i="11" l="1"/>
  <c r="O164" i="11"/>
  <c r="N164" i="11"/>
  <c r="P313" i="11"/>
  <c r="Q313" i="11" s="1"/>
  <c r="O313" i="11"/>
  <c r="N313" i="11"/>
  <c r="P33" i="11"/>
  <c r="O33" i="11"/>
  <c r="N33" i="11"/>
  <c r="P567" i="11"/>
  <c r="Q567" i="11" s="1"/>
  <c r="O567" i="11"/>
  <c r="N567" i="11"/>
  <c r="P120" i="11"/>
  <c r="O120" i="11"/>
  <c r="N120" i="11"/>
  <c r="P448" i="11"/>
  <c r="O448" i="11"/>
  <c r="N448" i="11"/>
  <c r="P429" i="11"/>
  <c r="Q429" i="11" s="1"/>
  <c r="R429" i="11" s="1"/>
  <c r="O429" i="11"/>
  <c r="N429" i="11"/>
  <c r="P593" i="11"/>
  <c r="O593" i="11"/>
  <c r="N593" i="11"/>
  <c r="P195" i="11"/>
  <c r="Q195" i="11" s="1"/>
  <c r="R195" i="11" s="1"/>
  <c r="O195" i="11"/>
  <c r="N195" i="11"/>
  <c r="P527" i="11"/>
  <c r="Q527" i="11" s="1"/>
  <c r="O527" i="11"/>
  <c r="N527" i="11"/>
  <c r="P293" i="11"/>
  <c r="O293" i="11"/>
  <c r="N293" i="11"/>
  <c r="P562" i="11"/>
  <c r="Q562" i="11" s="1"/>
  <c r="O562" i="11"/>
  <c r="N562" i="11"/>
  <c r="P173" i="11"/>
  <c r="O173" i="11"/>
  <c r="N173" i="11"/>
  <c r="P555" i="11"/>
  <c r="O555" i="11"/>
  <c r="N555" i="11"/>
  <c r="P101" i="11"/>
  <c r="Q101" i="11" s="1"/>
  <c r="R101" i="11" s="1"/>
  <c r="O101" i="11"/>
  <c r="N101" i="11"/>
  <c r="P513" i="11"/>
  <c r="O513" i="11"/>
  <c r="N513" i="11"/>
  <c r="P290" i="11"/>
  <c r="Q290" i="11" s="1"/>
  <c r="R290" i="11" s="1"/>
  <c r="O290" i="11"/>
  <c r="N290" i="11"/>
  <c r="P338" i="11"/>
  <c r="O338" i="11"/>
  <c r="N338" i="11"/>
  <c r="P89" i="11"/>
  <c r="O89" i="11"/>
  <c r="N89" i="11"/>
  <c r="P598" i="11"/>
  <c r="O598" i="11"/>
  <c r="N598" i="11"/>
  <c r="P56" i="11"/>
  <c r="Q56" i="11" s="1"/>
  <c r="R56" i="11" s="1"/>
  <c r="O56" i="11"/>
  <c r="N56" i="11"/>
  <c r="P304" i="11"/>
  <c r="O304" i="11"/>
  <c r="N304" i="11"/>
  <c r="P494" i="11"/>
  <c r="Q494" i="11" s="1"/>
  <c r="R494" i="11" s="1"/>
  <c r="O494" i="11"/>
  <c r="N494" i="11"/>
  <c r="P564" i="11"/>
  <c r="Q564" i="11" s="1"/>
  <c r="O564" i="11"/>
  <c r="N564" i="11"/>
  <c r="P209" i="11"/>
  <c r="Q209" i="11" s="1"/>
  <c r="R209" i="11" s="1"/>
  <c r="O209" i="11"/>
  <c r="N209" i="11"/>
  <c r="P317" i="11"/>
  <c r="Q317" i="11" s="1"/>
  <c r="R317" i="11" s="1"/>
  <c r="O317" i="11"/>
  <c r="N317" i="11"/>
  <c r="P14" i="11"/>
  <c r="O14" i="11"/>
  <c r="N14" i="11"/>
  <c r="P493" i="11"/>
  <c r="Q493" i="11" s="1"/>
  <c r="R493" i="11" s="1"/>
  <c r="O493" i="11"/>
  <c r="N493" i="11"/>
  <c r="P161" i="11"/>
  <c r="Q161" i="11" s="1"/>
  <c r="O161" i="11"/>
  <c r="N161" i="11"/>
  <c r="P8" i="11"/>
  <c r="O8" i="11"/>
  <c r="N8" i="11"/>
  <c r="P65" i="11"/>
  <c r="Q65" i="11" s="1"/>
  <c r="O65" i="11"/>
  <c r="N65" i="11"/>
  <c r="P400" i="11"/>
  <c r="O400" i="11"/>
  <c r="N400" i="11"/>
  <c r="P212" i="11"/>
  <c r="O212" i="11"/>
  <c r="N212" i="11"/>
  <c r="P399" i="11"/>
  <c r="Q399" i="11" s="1"/>
  <c r="O399" i="11"/>
  <c r="N399" i="11"/>
  <c r="P29" i="11"/>
  <c r="O29" i="11"/>
  <c r="N29" i="11"/>
  <c r="P375" i="11"/>
  <c r="Q375" i="11" s="1"/>
  <c r="O375" i="11"/>
  <c r="N375" i="11"/>
  <c r="P78" i="11"/>
  <c r="Q78" i="11" s="1"/>
  <c r="O78" i="11"/>
  <c r="N78" i="11"/>
  <c r="P472" i="11"/>
  <c r="O472" i="11"/>
  <c r="N472" i="11"/>
  <c r="P197" i="11"/>
  <c r="Q197" i="11" s="1"/>
  <c r="R197" i="11" s="1"/>
  <c r="O197" i="11"/>
  <c r="N197" i="11"/>
  <c r="P412" i="11"/>
  <c r="O412" i="11"/>
  <c r="N412" i="11"/>
  <c r="P282" i="11"/>
  <c r="O282" i="11"/>
  <c r="N282" i="11"/>
  <c r="P571" i="11"/>
  <c r="O571" i="11"/>
  <c r="N571" i="11"/>
  <c r="P168" i="11"/>
  <c r="O168" i="11"/>
  <c r="N168" i="11"/>
  <c r="P532" i="11"/>
  <c r="O532" i="11"/>
  <c r="N532" i="11"/>
  <c r="P37" i="11"/>
  <c r="Q37" i="11" s="1"/>
  <c r="R37" i="11" s="1"/>
  <c r="O37" i="11"/>
  <c r="N37" i="11"/>
  <c r="P128" i="11"/>
  <c r="O128" i="11"/>
  <c r="N128" i="11"/>
  <c r="P153" i="11"/>
  <c r="Q153" i="11" s="1"/>
  <c r="R153" i="11" s="1"/>
  <c r="O153" i="11"/>
  <c r="N153" i="11"/>
  <c r="P406" i="11"/>
  <c r="O406" i="11"/>
  <c r="N406" i="11"/>
  <c r="P240" i="11"/>
  <c r="O240" i="11"/>
  <c r="N240" i="11"/>
  <c r="P223" i="11"/>
  <c r="O223" i="11"/>
  <c r="N223" i="11"/>
  <c r="P91" i="11"/>
  <c r="O91" i="11"/>
  <c r="N91" i="11"/>
  <c r="P343" i="11"/>
  <c r="Q343" i="11" s="1"/>
  <c r="O343" i="11"/>
  <c r="N343" i="11"/>
  <c r="P73" i="11"/>
  <c r="O73" i="11"/>
  <c r="N73" i="11"/>
  <c r="P308" i="11"/>
  <c r="O308" i="11"/>
  <c r="N308" i="11"/>
  <c r="P237" i="11"/>
  <c r="O237" i="11"/>
  <c r="N237" i="11"/>
  <c r="P594" i="11"/>
  <c r="Q594" i="11" s="1"/>
  <c r="O594" i="11"/>
  <c r="N594" i="11"/>
  <c r="P137" i="11"/>
  <c r="O137" i="11"/>
  <c r="N137" i="11"/>
  <c r="P481" i="11"/>
  <c r="Q481" i="11" s="1"/>
  <c r="R481" i="11" s="1"/>
  <c r="O481" i="11"/>
  <c r="N481" i="11"/>
  <c r="P148" i="11"/>
  <c r="O148" i="11"/>
  <c r="N148" i="11"/>
  <c r="P537" i="11"/>
  <c r="Q537" i="11" s="1"/>
  <c r="O537" i="11"/>
  <c r="N537" i="11"/>
  <c r="P231" i="11"/>
  <c r="Q231" i="11" s="1"/>
  <c r="O231" i="11"/>
  <c r="N231" i="11"/>
  <c r="P492" i="11"/>
  <c r="O492" i="11"/>
  <c r="N492" i="11"/>
  <c r="P233" i="11"/>
  <c r="Q233" i="11" s="1"/>
  <c r="R233" i="11" s="1"/>
  <c r="O233" i="11"/>
  <c r="N233" i="11"/>
  <c r="P353" i="11"/>
  <c r="O353" i="11"/>
  <c r="N353" i="11"/>
  <c r="P442" i="11"/>
  <c r="O442" i="11"/>
  <c r="N442" i="11"/>
  <c r="P590" i="11"/>
  <c r="Q590" i="11" s="1"/>
  <c r="O590" i="11"/>
  <c r="N590" i="11"/>
  <c r="P220" i="11"/>
  <c r="O220" i="11"/>
  <c r="N220" i="11"/>
  <c r="P340" i="11"/>
  <c r="O340" i="11"/>
  <c r="N340" i="11"/>
  <c r="P31" i="11"/>
  <c r="O31" i="11"/>
  <c r="N31" i="11"/>
  <c r="P446" i="11"/>
  <c r="O446" i="11"/>
  <c r="N446" i="11"/>
  <c r="P38" i="11"/>
  <c r="Q38" i="11" s="1"/>
  <c r="R38" i="11" s="1"/>
  <c r="O38" i="11"/>
  <c r="N38" i="11"/>
  <c r="P348" i="11"/>
  <c r="Q348" i="11" s="1"/>
  <c r="O348" i="11"/>
  <c r="N348" i="11"/>
  <c r="P230" i="11"/>
  <c r="O230" i="11"/>
  <c r="N230" i="11"/>
  <c r="P393" i="11"/>
  <c r="Q393" i="11" s="1"/>
  <c r="O393" i="11"/>
  <c r="N393" i="11"/>
  <c r="P232" i="11"/>
  <c r="O232" i="11"/>
  <c r="N232" i="11"/>
  <c r="P325" i="11"/>
  <c r="O325" i="11"/>
  <c r="N325" i="11"/>
  <c r="P102" i="11"/>
  <c r="O102" i="11"/>
  <c r="N102" i="11"/>
  <c r="P525" i="11"/>
  <c r="O525" i="11"/>
  <c r="N525" i="11"/>
  <c r="P244" i="11"/>
  <c r="Q244" i="11" s="1"/>
  <c r="R244" i="11" s="1"/>
  <c r="O244" i="11"/>
  <c r="N244" i="11"/>
  <c r="P414" i="11"/>
  <c r="Q414" i="11" s="1"/>
  <c r="O414" i="11"/>
  <c r="N414" i="11"/>
  <c r="P70" i="11"/>
  <c r="O70" i="11"/>
  <c r="N70" i="11"/>
  <c r="P407" i="11"/>
  <c r="Q407" i="11" s="1"/>
  <c r="O407" i="11"/>
  <c r="N407" i="11"/>
  <c r="P42" i="11"/>
  <c r="O42" i="11"/>
  <c r="N42" i="11"/>
  <c r="P506" i="11"/>
  <c r="O506" i="11"/>
  <c r="N506" i="11"/>
  <c r="P174" i="11"/>
  <c r="Q174" i="11" s="1"/>
  <c r="R174" i="11" s="1"/>
  <c r="O174" i="11"/>
  <c r="N174" i="11"/>
  <c r="P543" i="11"/>
  <c r="O543" i="11"/>
  <c r="N543" i="11"/>
  <c r="P113" i="11"/>
  <c r="Q113" i="11" s="1"/>
  <c r="R113" i="11" s="1"/>
  <c r="O113" i="11"/>
  <c r="N113" i="11"/>
  <c r="P436" i="11"/>
  <c r="Q436" i="11" s="1"/>
  <c r="O436" i="11"/>
  <c r="N436" i="11"/>
  <c r="P268" i="11"/>
  <c r="O268" i="11"/>
  <c r="N268" i="11"/>
  <c r="P253" i="11"/>
  <c r="Q253" i="11" s="1"/>
  <c r="R253" i="11" s="1"/>
  <c r="O253" i="11"/>
  <c r="N253" i="11"/>
  <c r="P297" i="11"/>
  <c r="O297" i="11"/>
  <c r="N297" i="11"/>
  <c r="P357" i="11"/>
  <c r="O357" i="11"/>
  <c r="N357" i="11"/>
  <c r="P189" i="11"/>
  <c r="Q189" i="11" s="1"/>
  <c r="O189" i="11"/>
  <c r="N189" i="11"/>
  <c r="P363" i="11"/>
  <c r="O363" i="11"/>
  <c r="N363" i="11"/>
  <c r="P235" i="11"/>
  <c r="Q235" i="11" s="1"/>
  <c r="R235" i="11" s="1"/>
  <c r="O235" i="11"/>
  <c r="N235" i="11"/>
  <c r="P394" i="11"/>
  <c r="O394" i="11"/>
  <c r="N394" i="11"/>
  <c r="P245" i="11"/>
  <c r="O245" i="11"/>
  <c r="N245" i="11"/>
  <c r="P524" i="11"/>
  <c r="Q524" i="11" s="1"/>
  <c r="O524" i="11"/>
  <c r="N524" i="11"/>
  <c r="P216" i="11"/>
  <c r="O216" i="11"/>
  <c r="N216" i="11"/>
  <c r="P347" i="11"/>
  <c r="O347" i="11"/>
  <c r="N347" i="11"/>
  <c r="P172" i="11"/>
  <c r="Q172" i="11" s="1"/>
  <c r="O172" i="11"/>
  <c r="N172" i="11"/>
  <c r="P586" i="11"/>
  <c r="O586" i="11"/>
  <c r="N586" i="11"/>
  <c r="P76" i="11"/>
  <c r="Q76" i="11" s="1"/>
  <c r="R76" i="11" s="1"/>
  <c r="O76" i="11"/>
  <c r="N76" i="11"/>
  <c r="P355" i="11"/>
  <c r="O355" i="11"/>
  <c r="N355" i="11"/>
  <c r="P574" i="11"/>
  <c r="O574" i="11"/>
  <c r="N574" i="11"/>
  <c r="P549" i="11"/>
  <c r="O549" i="11"/>
  <c r="N549" i="11"/>
  <c r="P260" i="11"/>
  <c r="O260" i="11"/>
  <c r="N260" i="11"/>
  <c r="P483" i="11"/>
  <c r="O483" i="11"/>
  <c r="N483" i="11"/>
  <c r="P210" i="11"/>
  <c r="Q210" i="11" s="1"/>
  <c r="R210" i="11" s="1"/>
  <c r="O210" i="11"/>
  <c r="N210" i="11"/>
  <c r="P319" i="11"/>
  <c r="O319" i="11"/>
  <c r="N319" i="11"/>
  <c r="P256" i="11"/>
  <c r="O256" i="11"/>
  <c r="N256" i="11"/>
  <c r="P463" i="11"/>
  <c r="O463" i="11"/>
  <c r="N463" i="11"/>
  <c r="P169" i="11"/>
  <c r="Q169" i="11" s="1"/>
  <c r="R169" i="11" s="1"/>
  <c r="O169" i="11"/>
  <c r="N169" i="11"/>
  <c r="P110" i="11"/>
  <c r="O110" i="11"/>
  <c r="N110" i="11"/>
  <c r="P486" i="11"/>
  <c r="O486" i="11"/>
  <c r="N486" i="11"/>
  <c r="P182" i="11"/>
  <c r="Q182" i="11" s="1"/>
  <c r="R182" i="11" s="1"/>
  <c r="O182" i="11"/>
  <c r="N182" i="11"/>
  <c r="P22" i="11"/>
  <c r="Q22" i="11" s="1"/>
  <c r="R22" i="11" s="1"/>
  <c r="O22" i="11"/>
  <c r="N22" i="11"/>
  <c r="P591" i="11"/>
  <c r="O591" i="11"/>
  <c r="N591" i="11"/>
  <c r="P19" i="11"/>
  <c r="Q19" i="11" s="1"/>
  <c r="R19" i="11" s="1"/>
  <c r="O19" i="11"/>
  <c r="N19" i="11"/>
  <c r="P584" i="11"/>
  <c r="Q584" i="11" s="1"/>
  <c r="O584" i="11"/>
  <c r="N584" i="11"/>
  <c r="P142" i="11"/>
  <c r="O142" i="11"/>
  <c r="N142" i="11"/>
  <c r="P456" i="11"/>
  <c r="Q456" i="11" s="1"/>
  <c r="R456" i="11" s="1"/>
  <c r="O456" i="11"/>
  <c r="N456" i="11"/>
  <c r="P49" i="11"/>
  <c r="O49" i="11"/>
  <c r="N49" i="11"/>
  <c r="P511" i="11"/>
  <c r="Q511" i="11" s="1"/>
  <c r="R511" i="11" s="1"/>
  <c r="O511" i="11"/>
  <c r="N511" i="11"/>
  <c r="P291" i="11"/>
  <c r="Q291" i="11" s="1"/>
  <c r="O291" i="11"/>
  <c r="N291" i="11"/>
  <c r="P149" i="11"/>
  <c r="O149" i="11"/>
  <c r="N149" i="11"/>
  <c r="P136" i="11"/>
  <c r="O136" i="11"/>
  <c r="N136" i="11"/>
  <c r="P440" i="11"/>
  <c r="O440" i="11"/>
  <c r="N440" i="11"/>
  <c r="P247" i="11"/>
  <c r="Q247" i="11" s="1"/>
  <c r="R247" i="11" s="1"/>
  <c r="O247" i="11"/>
  <c r="N247" i="11"/>
  <c r="P402" i="11"/>
  <c r="Q402" i="11" s="1"/>
  <c r="O402" i="11"/>
  <c r="N402" i="11"/>
  <c r="P249" i="11"/>
  <c r="O249" i="11"/>
  <c r="N249" i="11"/>
  <c r="P150" i="11"/>
  <c r="O150" i="11"/>
  <c r="N150" i="11"/>
  <c r="P30" i="11"/>
  <c r="O30" i="11"/>
  <c r="N30" i="11"/>
  <c r="P546" i="11"/>
  <c r="O546" i="11"/>
  <c r="N546" i="11"/>
  <c r="P208" i="11"/>
  <c r="Q208" i="11" s="1"/>
  <c r="R208" i="11" s="1"/>
  <c r="O208" i="11"/>
  <c r="N208" i="11"/>
  <c r="P66" i="11"/>
  <c r="Q66" i="11" s="1"/>
  <c r="O66" i="11"/>
  <c r="N66" i="11"/>
  <c r="P71" i="11"/>
  <c r="Q71" i="11" s="1"/>
  <c r="R71" i="11" s="1"/>
  <c r="O71" i="11"/>
  <c r="N71" i="11"/>
  <c r="P326" i="11"/>
  <c r="Q326" i="11" s="1"/>
  <c r="O326" i="11"/>
  <c r="N326" i="11"/>
  <c r="P246" i="11"/>
  <c r="O246" i="11"/>
  <c r="N246" i="11"/>
  <c r="P599" i="11"/>
  <c r="Q599" i="11" s="1"/>
  <c r="R599" i="11" s="1"/>
  <c r="O599" i="11"/>
  <c r="N599" i="11"/>
  <c r="P198" i="11"/>
  <c r="O198" i="11"/>
  <c r="N198" i="11"/>
  <c r="P518" i="11"/>
  <c r="O518" i="11"/>
  <c r="N518" i="11"/>
  <c r="P44" i="11"/>
  <c r="Q44" i="11" s="1"/>
  <c r="R44" i="11" s="1"/>
  <c r="O44" i="11"/>
  <c r="N44" i="11"/>
  <c r="P222" i="11"/>
  <c r="O222" i="11"/>
  <c r="N222" i="11"/>
  <c r="P271" i="11"/>
  <c r="Q271" i="11" s="1"/>
  <c r="R271" i="11" s="1"/>
  <c r="O271" i="11"/>
  <c r="N271" i="11"/>
  <c r="P461" i="11"/>
  <c r="Q461" i="11" s="1"/>
  <c r="O461" i="11"/>
  <c r="N461" i="11"/>
  <c r="P292" i="11"/>
  <c r="O292" i="11"/>
  <c r="N292" i="11"/>
  <c r="P539" i="11"/>
  <c r="Q539" i="11" s="1"/>
  <c r="R539" i="11" s="1"/>
  <c r="O539" i="11"/>
  <c r="N539" i="11"/>
  <c r="P17" i="11"/>
  <c r="Q17" i="11" s="1"/>
  <c r="R17" i="11" s="1"/>
  <c r="O17" i="11"/>
  <c r="N17" i="11"/>
  <c r="P417" i="11"/>
  <c r="O417" i="11"/>
  <c r="N417" i="11"/>
  <c r="P276" i="11"/>
  <c r="Q276" i="11" s="1"/>
  <c r="R276" i="11" s="1"/>
  <c r="O276" i="11"/>
  <c r="N276" i="11"/>
  <c r="P385" i="11"/>
  <c r="Q385" i="11" s="1"/>
  <c r="O385" i="11"/>
  <c r="N385" i="11"/>
  <c r="P285" i="11"/>
  <c r="Q285" i="11" s="1"/>
  <c r="R285" i="11" s="1"/>
  <c r="O285" i="11"/>
  <c r="N285" i="11"/>
  <c r="P485" i="11"/>
  <c r="Q485" i="11" s="1"/>
  <c r="R485" i="11" s="1"/>
  <c r="O485" i="11"/>
  <c r="N485" i="11"/>
  <c r="P266" i="11"/>
  <c r="O266" i="11"/>
  <c r="N266" i="11"/>
  <c r="P587" i="11"/>
  <c r="Q587" i="11" s="1"/>
  <c r="R587" i="11" s="1"/>
  <c r="O587" i="11"/>
  <c r="N587" i="11"/>
  <c r="P500" i="11"/>
  <c r="Q500" i="11" s="1"/>
  <c r="O500" i="11"/>
  <c r="N500" i="11"/>
  <c r="P427" i="11"/>
  <c r="Q427" i="11" s="1"/>
  <c r="O427" i="11"/>
  <c r="N427" i="11"/>
  <c r="P155" i="11"/>
  <c r="Q155" i="11" s="1"/>
  <c r="R155" i="11" s="1"/>
  <c r="O155" i="11"/>
  <c r="N155" i="11"/>
  <c r="P395" i="11"/>
  <c r="O395" i="11"/>
  <c r="N395" i="11"/>
  <c r="P111" i="11"/>
  <c r="Q111" i="11" s="1"/>
  <c r="R111" i="11" s="1"/>
  <c r="O111" i="11"/>
  <c r="N111" i="11"/>
  <c r="P478" i="11"/>
  <c r="O478" i="11"/>
  <c r="N478" i="11"/>
  <c r="P50" i="11"/>
  <c r="O50" i="11"/>
  <c r="N50" i="11"/>
  <c r="P335" i="11"/>
  <c r="Q335" i="11" s="1"/>
  <c r="O335" i="11"/>
  <c r="N335" i="11"/>
  <c r="P18" i="11"/>
  <c r="Q18" i="11" s="1"/>
  <c r="R18" i="11" s="1"/>
  <c r="O18" i="11"/>
  <c r="N18" i="11"/>
  <c r="P474" i="11"/>
  <c r="O474" i="11"/>
  <c r="N474" i="11"/>
  <c r="P224" i="11"/>
  <c r="Q224" i="11" s="1"/>
  <c r="R224" i="11" s="1"/>
  <c r="O224" i="11"/>
  <c r="N224" i="11"/>
  <c r="P553" i="11"/>
  <c r="Q553" i="11" s="1"/>
  <c r="O553" i="11"/>
  <c r="N553" i="11"/>
  <c r="P267" i="11"/>
  <c r="Q267" i="11" s="1"/>
  <c r="R267" i="11" s="1"/>
  <c r="O267" i="11"/>
  <c r="N267" i="11"/>
  <c r="P583" i="11"/>
  <c r="Q583" i="11" s="1"/>
  <c r="R583" i="11" s="1"/>
  <c r="O583" i="11"/>
  <c r="N583" i="11"/>
  <c r="P134" i="11"/>
  <c r="O134" i="11"/>
  <c r="N134" i="11"/>
  <c r="P311" i="11"/>
  <c r="Q311" i="11" s="1"/>
  <c r="O311" i="11"/>
  <c r="N311" i="11"/>
  <c r="P207" i="11"/>
  <c r="Q207" i="11" s="1"/>
  <c r="O207" i="11"/>
  <c r="N207" i="11"/>
  <c r="P6" i="11"/>
  <c r="O6" i="11"/>
  <c r="N6" i="11"/>
  <c r="P90" i="11"/>
  <c r="Q90" i="11" s="1"/>
  <c r="R90" i="11" s="1"/>
  <c r="O90" i="11"/>
  <c r="N90" i="11"/>
  <c r="P356" i="11"/>
  <c r="Q356" i="11" s="1"/>
  <c r="O356" i="11"/>
  <c r="N356" i="11"/>
  <c r="P389" i="11"/>
  <c r="O389" i="11"/>
  <c r="N389" i="11"/>
  <c r="P445" i="11"/>
  <c r="Q445" i="11" s="1"/>
  <c r="O445" i="11"/>
  <c r="N445" i="11"/>
  <c r="P254" i="11"/>
  <c r="O254" i="11"/>
  <c r="N254" i="11"/>
  <c r="P74" i="11"/>
  <c r="Q74" i="11" s="1"/>
  <c r="R74" i="11" s="1"/>
  <c r="O74" i="11"/>
  <c r="N74" i="11"/>
  <c r="P54" i="11"/>
  <c r="O54" i="11"/>
  <c r="N54" i="11"/>
  <c r="P526" i="11"/>
  <c r="O526" i="11"/>
  <c r="N526" i="11"/>
  <c r="P275" i="11"/>
  <c r="Q275" i="11" s="1"/>
  <c r="R275" i="11" s="1"/>
  <c r="O275" i="11"/>
  <c r="N275" i="11"/>
  <c r="P351" i="11"/>
  <c r="Q351" i="11" s="1"/>
  <c r="O351" i="11"/>
  <c r="N351" i="11"/>
  <c r="P11" i="11"/>
  <c r="O11" i="11"/>
  <c r="N11" i="11"/>
  <c r="P342" i="11"/>
  <c r="Q342" i="11" s="1"/>
  <c r="R342" i="11" s="1"/>
  <c r="O342" i="11"/>
  <c r="N342" i="11"/>
  <c r="P262" i="11"/>
  <c r="O262" i="11"/>
  <c r="N262" i="11"/>
  <c r="P530" i="11"/>
  <c r="Q530" i="11" s="1"/>
  <c r="R530" i="11" s="1"/>
  <c r="O530" i="11"/>
  <c r="N530" i="11"/>
  <c r="P12" i="11"/>
  <c r="O12" i="11"/>
  <c r="N12" i="11"/>
  <c r="P452" i="11"/>
  <c r="Q452" i="11" s="1"/>
  <c r="O452" i="11"/>
  <c r="N452" i="11"/>
  <c r="P107" i="11"/>
  <c r="Q107" i="11" s="1"/>
  <c r="R107" i="11" s="1"/>
  <c r="O107" i="11"/>
  <c r="N107" i="11"/>
  <c r="P512" i="11"/>
  <c r="O512" i="11"/>
  <c r="N512" i="11"/>
  <c r="P81" i="11"/>
  <c r="O81" i="11"/>
  <c r="N81" i="11"/>
  <c r="P344" i="11"/>
  <c r="O344" i="11"/>
  <c r="N344" i="11"/>
  <c r="P82" i="11"/>
  <c r="O82" i="11"/>
  <c r="N82" i="11"/>
  <c r="P421" i="11"/>
  <c r="Q421" i="11" s="1"/>
  <c r="R421" i="11" s="1"/>
  <c r="O421" i="11"/>
  <c r="N421" i="11"/>
  <c r="P312" i="11"/>
  <c r="O312" i="11"/>
  <c r="N312" i="11"/>
  <c r="P443" i="11"/>
  <c r="Q443" i="11" s="1"/>
  <c r="O443" i="11"/>
  <c r="N443" i="11"/>
  <c r="P203" i="11"/>
  <c r="O203" i="11"/>
  <c r="N203" i="11"/>
  <c r="P575" i="11"/>
  <c r="Q575" i="11" s="1"/>
  <c r="O575" i="11"/>
  <c r="N575" i="11"/>
  <c r="P117" i="11"/>
  <c r="O117" i="11"/>
  <c r="N117" i="11"/>
  <c r="P468" i="11"/>
  <c r="Q468" i="11" s="1"/>
  <c r="R468" i="11" s="1"/>
  <c r="O468" i="11"/>
  <c r="N468" i="11"/>
  <c r="P158" i="11"/>
  <c r="O158" i="11"/>
  <c r="N158" i="11"/>
  <c r="P465" i="11"/>
  <c r="Q465" i="11" s="1"/>
  <c r="R465" i="11" s="1"/>
  <c r="O465" i="11"/>
  <c r="N465" i="11"/>
  <c r="P112" i="11"/>
  <c r="O112" i="11"/>
  <c r="N112" i="11"/>
  <c r="P538" i="11"/>
  <c r="Q538" i="11" s="1"/>
  <c r="O538" i="11"/>
  <c r="N538" i="11"/>
  <c r="P80" i="11"/>
  <c r="O80" i="11"/>
  <c r="N80" i="11"/>
  <c r="P371" i="11"/>
  <c r="O371" i="11"/>
  <c r="N371" i="11"/>
  <c r="P277" i="11"/>
  <c r="O277" i="11"/>
  <c r="N277" i="11"/>
  <c r="P497" i="11"/>
  <c r="Q497" i="11" s="1"/>
  <c r="O497" i="11"/>
  <c r="N497" i="11"/>
  <c r="P124" i="11"/>
  <c r="O124" i="11"/>
  <c r="N124" i="11"/>
  <c r="P369" i="11"/>
  <c r="Q369" i="11" s="1"/>
  <c r="R369" i="11" s="1"/>
  <c r="O369" i="11"/>
  <c r="N369" i="11"/>
  <c r="P106" i="11"/>
  <c r="O106" i="11"/>
  <c r="N106" i="11"/>
  <c r="P551" i="11"/>
  <c r="Q551" i="11" s="1"/>
  <c r="O551" i="11"/>
  <c r="N551" i="11"/>
  <c r="P217" i="11"/>
  <c r="Q217" i="11" s="1"/>
  <c r="R217" i="11" s="1"/>
  <c r="O217" i="11"/>
  <c r="N217" i="11"/>
  <c r="P191" i="11"/>
  <c r="Q191" i="11" s="1"/>
  <c r="O191" i="11"/>
  <c r="N191" i="11"/>
  <c r="P255" i="11"/>
  <c r="O255" i="11"/>
  <c r="N255" i="11"/>
  <c r="P554" i="11"/>
  <c r="Q554" i="11" s="1"/>
  <c r="R554" i="11" s="1"/>
  <c r="O554" i="11"/>
  <c r="N554" i="11"/>
  <c r="P188" i="11"/>
  <c r="O188" i="11"/>
  <c r="N188" i="11"/>
  <c r="P565" i="11"/>
  <c r="O565" i="11"/>
  <c r="N565" i="11"/>
  <c r="P53" i="11"/>
  <c r="Q53" i="11" s="1"/>
  <c r="O53" i="11"/>
  <c r="N53" i="11"/>
  <c r="P349" i="11"/>
  <c r="Q349" i="11" s="1"/>
  <c r="O349" i="11"/>
  <c r="N349" i="11"/>
  <c r="P205" i="11"/>
  <c r="Q205" i="11" s="1"/>
  <c r="R205" i="11" s="1"/>
  <c r="O205" i="11"/>
  <c r="N205" i="11"/>
  <c r="P403" i="11"/>
  <c r="O403" i="11"/>
  <c r="N403" i="11"/>
  <c r="P286" i="11"/>
  <c r="O286" i="11"/>
  <c r="N286" i="11"/>
  <c r="P568" i="11"/>
  <c r="O568" i="11"/>
  <c r="N568" i="11"/>
  <c r="P206" i="11"/>
  <c r="O206" i="11"/>
  <c r="N206" i="11"/>
  <c r="P573" i="11"/>
  <c r="Q573" i="11" s="1"/>
  <c r="R573" i="11" s="1"/>
  <c r="O573" i="11"/>
  <c r="N573" i="11"/>
  <c r="P116" i="11"/>
  <c r="O116" i="11"/>
  <c r="N116" i="11"/>
  <c r="P544" i="11"/>
  <c r="Q544" i="11" s="1"/>
  <c r="O544" i="11"/>
  <c r="N544" i="11"/>
  <c r="P259" i="11"/>
  <c r="Q259" i="11" s="1"/>
  <c r="R259" i="11" s="1"/>
  <c r="O259" i="11"/>
  <c r="N259" i="11"/>
  <c r="P352" i="11"/>
  <c r="Q352" i="11" s="1"/>
  <c r="O352" i="11"/>
  <c r="N352" i="11"/>
  <c r="P270" i="11"/>
  <c r="O270" i="11"/>
  <c r="N270" i="11"/>
  <c r="P214" i="11"/>
  <c r="Q214" i="11" s="1"/>
  <c r="R214" i="11" s="1"/>
  <c r="O214" i="11"/>
  <c r="N214" i="11"/>
  <c r="P200" i="11"/>
  <c r="O200" i="11"/>
  <c r="N200" i="11"/>
  <c r="P302" i="11"/>
  <c r="Q302" i="11" s="1"/>
  <c r="O302" i="11"/>
  <c r="N302" i="11"/>
  <c r="P21" i="11"/>
  <c r="O21" i="11"/>
  <c r="N21" i="11"/>
  <c r="P517" i="11"/>
  <c r="Q517" i="11" s="1"/>
  <c r="O517" i="11"/>
  <c r="N517" i="11"/>
  <c r="P135" i="11"/>
  <c r="O135" i="11"/>
  <c r="N135" i="11"/>
  <c r="P434" i="11"/>
  <c r="Q434" i="11" s="1"/>
  <c r="O434" i="11"/>
  <c r="N434" i="11"/>
  <c r="P278" i="11"/>
  <c r="O278" i="11"/>
  <c r="N278" i="11"/>
  <c r="P552" i="11"/>
  <c r="Q552" i="11" s="1"/>
  <c r="O552" i="11"/>
  <c r="N552" i="11"/>
  <c r="P225" i="11"/>
  <c r="O225" i="11"/>
  <c r="N225" i="11"/>
  <c r="P534" i="11"/>
  <c r="Q534" i="11" s="1"/>
  <c r="R534" i="11" s="1"/>
  <c r="O534" i="11"/>
  <c r="N534" i="11"/>
  <c r="P55" i="11"/>
  <c r="O55" i="11"/>
  <c r="N55" i="11"/>
  <c r="P397" i="11"/>
  <c r="O397" i="11"/>
  <c r="N397" i="11"/>
  <c r="P94" i="11"/>
  <c r="Q94" i="11" s="1"/>
  <c r="R94" i="11" s="1"/>
  <c r="O94" i="11"/>
  <c r="N94" i="11"/>
  <c r="P519" i="11"/>
  <c r="Q519" i="11" s="1"/>
  <c r="O519" i="11"/>
  <c r="N519" i="11"/>
  <c r="P58" i="11"/>
  <c r="O58" i="11"/>
  <c r="N58" i="11"/>
  <c r="P444" i="11"/>
  <c r="Q444" i="11" s="1"/>
  <c r="R444" i="11" s="1"/>
  <c r="O444" i="11"/>
  <c r="N444" i="11"/>
  <c r="P279" i="11"/>
  <c r="O279" i="11"/>
  <c r="N279" i="11"/>
  <c r="P592" i="11"/>
  <c r="Q592" i="11" s="1"/>
  <c r="R592" i="11" s="1"/>
  <c r="O592" i="11"/>
  <c r="N592" i="11"/>
  <c r="P86" i="11"/>
  <c r="Q86" i="11" s="1"/>
  <c r="O86" i="11"/>
  <c r="N86" i="11"/>
  <c r="P384" i="11"/>
  <c r="O384" i="11"/>
  <c r="N384" i="11"/>
  <c r="P97" i="11"/>
  <c r="Q97" i="11" s="1"/>
  <c r="R97" i="11" s="1"/>
  <c r="O97" i="11"/>
  <c r="N97" i="11"/>
  <c r="P595" i="11"/>
  <c r="O595" i="11"/>
  <c r="N595" i="11"/>
  <c r="P190" i="11"/>
  <c r="O190" i="11"/>
  <c r="N190" i="11"/>
  <c r="P192" i="11"/>
  <c r="O192" i="11"/>
  <c r="N192" i="11"/>
  <c r="P36" i="11"/>
  <c r="O36" i="11"/>
  <c r="N36" i="11"/>
  <c r="P411" i="11"/>
  <c r="Q411" i="11" s="1"/>
  <c r="O411" i="11"/>
  <c r="N411" i="11"/>
  <c r="P132" i="11"/>
  <c r="Q132" i="11" s="1"/>
  <c r="R132" i="11" s="1"/>
  <c r="O132" i="11"/>
  <c r="N132" i="11"/>
  <c r="P441" i="11"/>
  <c r="O441" i="11"/>
  <c r="N441" i="11"/>
  <c r="P199" i="11"/>
  <c r="Q199" i="11" s="1"/>
  <c r="O199" i="11"/>
  <c r="N199" i="11"/>
  <c r="P435" i="11"/>
  <c r="Q435" i="11" s="1"/>
  <c r="O435" i="11"/>
  <c r="N435" i="11"/>
  <c r="P257" i="11"/>
  <c r="O257" i="11"/>
  <c r="N257" i="11"/>
  <c r="P380" i="11"/>
  <c r="Q380" i="11" s="1"/>
  <c r="R380" i="11" s="1"/>
  <c r="O380" i="11"/>
  <c r="N380" i="11"/>
  <c r="P20" i="11"/>
  <c r="O20" i="11"/>
  <c r="N20" i="11"/>
  <c r="P523" i="11"/>
  <c r="Q523" i="11" s="1"/>
  <c r="R523" i="11" s="1"/>
  <c r="O523" i="11"/>
  <c r="N523" i="11"/>
  <c r="P84" i="11"/>
  <c r="Q84" i="11" s="1"/>
  <c r="O84" i="11"/>
  <c r="N84" i="11"/>
  <c r="P576" i="11"/>
  <c r="O576" i="11"/>
  <c r="N576" i="11"/>
  <c r="P242" i="11"/>
  <c r="Q242" i="11" s="1"/>
  <c r="R242" i="11" s="1"/>
  <c r="O242" i="11"/>
  <c r="N242" i="11"/>
  <c r="P122" i="11"/>
  <c r="O122" i="11"/>
  <c r="N122" i="11"/>
  <c r="P480" i="11"/>
  <c r="O480" i="11"/>
  <c r="N480" i="11"/>
  <c r="P52" i="11"/>
  <c r="O52" i="11"/>
  <c r="N52" i="11"/>
  <c r="P35" i="11"/>
  <c r="O35" i="11"/>
  <c r="N35" i="11"/>
  <c r="P77" i="11"/>
  <c r="Q77" i="11" s="1"/>
  <c r="R77" i="11" s="1"/>
  <c r="O77" i="11"/>
  <c r="N77" i="11"/>
  <c r="P420" i="11"/>
  <c r="Q420" i="11" s="1"/>
  <c r="O420" i="11"/>
  <c r="N420" i="11"/>
  <c r="P16" i="11"/>
  <c r="Q16" i="11" s="1"/>
  <c r="O16" i="11"/>
  <c r="N16" i="11"/>
  <c r="P588" i="11"/>
  <c r="Q588" i="11" s="1"/>
  <c r="R588" i="11" s="1"/>
  <c r="O588" i="11"/>
  <c r="N588" i="11"/>
  <c r="P145" i="11"/>
  <c r="Q145" i="11" s="1"/>
  <c r="O145" i="11"/>
  <c r="N145" i="11"/>
  <c r="P516" i="11"/>
  <c r="O516" i="11"/>
  <c r="N516" i="11"/>
  <c r="P241" i="11"/>
  <c r="Q241" i="11" s="1"/>
  <c r="R241" i="11" s="1"/>
  <c r="O241" i="11"/>
  <c r="N241" i="11"/>
  <c r="P109" i="11"/>
  <c r="O109" i="11"/>
  <c r="N109" i="11"/>
  <c r="P572" i="11"/>
  <c r="O572" i="11"/>
  <c r="N572" i="11"/>
  <c r="P487" i="11"/>
  <c r="Q487" i="11" s="1"/>
  <c r="O487" i="11"/>
  <c r="N487" i="11"/>
  <c r="P332" i="11"/>
  <c r="Q332" i="11" s="1"/>
  <c r="O332" i="11"/>
  <c r="N332" i="11"/>
  <c r="P390" i="11"/>
  <c r="Q390" i="11" s="1"/>
  <c r="R390" i="11" s="1"/>
  <c r="O390" i="11"/>
  <c r="N390" i="11"/>
  <c r="P418" i="11"/>
  <c r="O418" i="11"/>
  <c r="N418" i="11"/>
  <c r="P261" i="11"/>
  <c r="O261" i="11"/>
  <c r="N261" i="11"/>
  <c r="P147" i="11"/>
  <c r="O147" i="11"/>
  <c r="N147" i="11"/>
  <c r="P462" i="11"/>
  <c r="O462" i="11"/>
  <c r="N462" i="11"/>
  <c r="P381" i="11"/>
  <c r="O381" i="11"/>
  <c r="N381" i="11"/>
  <c r="P476" i="11"/>
  <c r="Q476" i="11" s="1"/>
  <c r="R476" i="11" s="1"/>
  <c r="O476" i="11"/>
  <c r="N476" i="11"/>
  <c r="P350" i="11"/>
  <c r="O350" i="11"/>
  <c r="N350" i="11"/>
  <c r="P431" i="11"/>
  <c r="Q431" i="11" s="1"/>
  <c r="O431" i="11"/>
  <c r="N431" i="11"/>
  <c r="P269" i="11"/>
  <c r="Q269" i="11" s="1"/>
  <c r="O269" i="11"/>
  <c r="N269" i="11"/>
  <c r="P520" i="11"/>
  <c r="O520" i="11"/>
  <c r="N520" i="11"/>
  <c r="P558" i="11"/>
  <c r="O558" i="11"/>
  <c r="N558" i="11"/>
  <c r="P204" i="11"/>
  <c r="O204" i="11"/>
  <c r="N204" i="11"/>
  <c r="P581" i="11"/>
  <c r="Q581" i="11" s="1"/>
  <c r="O581" i="11"/>
  <c r="N581" i="11"/>
  <c r="P24" i="11"/>
  <c r="O24" i="11"/>
  <c r="N24" i="11"/>
  <c r="P339" i="11"/>
  <c r="Q339" i="11" s="1"/>
  <c r="O339" i="11"/>
  <c r="N339" i="11"/>
  <c r="P126" i="11"/>
  <c r="O126" i="11"/>
  <c r="N126" i="11"/>
  <c r="P72" i="11"/>
  <c r="Q72" i="11" s="1"/>
  <c r="O72" i="11"/>
  <c r="N72" i="11"/>
  <c r="P211" i="11"/>
  <c r="O211" i="11"/>
  <c r="N211" i="11"/>
  <c r="P336" i="11"/>
  <c r="O336" i="11"/>
  <c r="N336" i="11"/>
  <c r="P428" i="11"/>
  <c r="O428" i="11"/>
  <c r="N428" i="11"/>
  <c r="P323" i="11"/>
  <c r="Q323" i="11" s="1"/>
  <c r="O323" i="11"/>
  <c r="N323" i="11"/>
  <c r="P405" i="11"/>
  <c r="O405" i="11"/>
  <c r="N405" i="11"/>
  <c r="P533" i="11"/>
  <c r="Q533" i="11" s="1"/>
  <c r="O533" i="11"/>
  <c r="N533" i="11"/>
  <c r="P171" i="11"/>
  <c r="Q171" i="11" s="1"/>
  <c r="R171" i="11" s="1"/>
  <c r="O171" i="11"/>
  <c r="N171" i="11"/>
  <c r="P39" i="11"/>
  <c r="Q39" i="11" s="1"/>
  <c r="O39" i="11"/>
  <c r="N39" i="11"/>
  <c r="P104" i="11"/>
  <c r="O104" i="11"/>
  <c r="N104" i="11"/>
  <c r="P130" i="11"/>
  <c r="Q130" i="11" s="1"/>
  <c r="R130" i="11" s="1"/>
  <c r="O130" i="11"/>
  <c r="N130" i="11"/>
  <c r="P391" i="11"/>
  <c r="O391" i="11"/>
  <c r="N391" i="11"/>
  <c r="P23" i="11"/>
  <c r="Q23" i="11" s="1"/>
  <c r="O23" i="11"/>
  <c r="N23" i="11"/>
  <c r="P328" i="11"/>
  <c r="Q328" i="11" s="1"/>
  <c r="O328" i="11"/>
  <c r="N328" i="11"/>
  <c r="P175" i="11"/>
  <c r="O175" i="11"/>
  <c r="N175" i="11"/>
  <c r="P529" i="11"/>
  <c r="Q529" i="11" s="1"/>
  <c r="R529" i="11" s="1"/>
  <c r="O529" i="11"/>
  <c r="N529" i="11"/>
  <c r="P138" i="11"/>
  <c r="O138" i="11"/>
  <c r="N138" i="11"/>
  <c r="P330" i="11"/>
  <c r="O330" i="11"/>
  <c r="N330" i="11"/>
  <c r="P119" i="11"/>
  <c r="O119" i="11"/>
  <c r="N119" i="11"/>
  <c r="P51" i="11"/>
  <c r="O51" i="11"/>
  <c r="N51" i="11"/>
  <c r="P123" i="11"/>
  <c r="O123" i="11"/>
  <c r="N123" i="11"/>
  <c r="P179" i="11"/>
  <c r="O179" i="11"/>
  <c r="N179" i="11"/>
  <c r="P201" i="11"/>
  <c r="Q201" i="11" s="1"/>
  <c r="O201" i="11"/>
  <c r="N201" i="11"/>
  <c r="P467" i="11"/>
  <c r="Q467" i="11" s="1"/>
  <c r="O467" i="11"/>
  <c r="N467" i="11"/>
  <c r="P295" i="11"/>
  <c r="Q295" i="11" s="1"/>
  <c r="O295" i="11"/>
  <c r="N295" i="11"/>
  <c r="P413" i="11"/>
  <c r="Q413" i="11" s="1"/>
  <c r="O413" i="11"/>
  <c r="N413" i="11"/>
  <c r="P510" i="11"/>
  <c r="O510" i="11"/>
  <c r="N510" i="11"/>
  <c r="P83" i="11"/>
  <c r="O83" i="11"/>
  <c r="N83" i="11"/>
  <c r="P477" i="11"/>
  <c r="Q477" i="11" s="1"/>
  <c r="R477" i="11" s="1"/>
  <c r="O477" i="11"/>
  <c r="N477" i="11"/>
  <c r="P75" i="11"/>
  <c r="Q75" i="11" s="1"/>
  <c r="R75" i="11" s="1"/>
  <c r="O75" i="11"/>
  <c r="N75" i="11"/>
  <c r="P63" i="11"/>
  <c r="Q63" i="11" s="1"/>
  <c r="O63" i="11"/>
  <c r="N63" i="11"/>
  <c r="P176" i="11"/>
  <c r="Q176" i="11" s="1"/>
  <c r="O176" i="11"/>
  <c r="N176" i="11"/>
  <c r="P69" i="11"/>
  <c r="O69" i="11"/>
  <c r="N69" i="11"/>
  <c r="P560" i="11"/>
  <c r="Q560" i="11" s="1"/>
  <c r="O560" i="11"/>
  <c r="N560" i="11"/>
  <c r="P531" i="11"/>
  <c r="O531" i="11"/>
  <c r="N531" i="11"/>
  <c r="P100" i="11"/>
  <c r="Q100" i="11" s="1"/>
  <c r="R100" i="11" s="1"/>
  <c r="O100" i="11"/>
  <c r="N100" i="11"/>
  <c r="P194" i="11"/>
  <c r="Q194" i="11" s="1"/>
  <c r="O194" i="11"/>
  <c r="N194" i="11"/>
  <c r="P502" i="11"/>
  <c r="O502" i="11"/>
  <c r="N502" i="11"/>
  <c r="P105" i="11"/>
  <c r="O105" i="11"/>
  <c r="N105" i="11"/>
  <c r="P159" i="11"/>
  <c r="Q159" i="11" s="1"/>
  <c r="R159" i="11" s="1"/>
  <c r="O159" i="11"/>
  <c r="N159" i="11"/>
  <c r="P88" i="11"/>
  <c r="Q88" i="11" s="1"/>
  <c r="R88" i="11" s="1"/>
  <c r="O88" i="11"/>
  <c r="N88" i="11"/>
  <c r="P457" i="11"/>
  <c r="O457" i="11"/>
  <c r="N457" i="11"/>
  <c r="P41" i="11"/>
  <c r="Q41" i="11" s="1"/>
  <c r="O41" i="11"/>
  <c r="N41" i="11"/>
  <c r="P215" i="11"/>
  <c r="Q215" i="11" s="1"/>
  <c r="R215" i="11" s="1"/>
  <c r="O215" i="11"/>
  <c r="N215" i="11"/>
  <c r="P28" i="11"/>
  <c r="Q28" i="11" s="1"/>
  <c r="O28" i="11"/>
  <c r="N28" i="11"/>
  <c r="P425" i="11"/>
  <c r="O425" i="11"/>
  <c r="N425" i="11"/>
  <c r="P7" i="11"/>
  <c r="O7" i="11"/>
  <c r="N7" i="11"/>
  <c r="P272" i="11"/>
  <c r="Q272" i="11" s="1"/>
  <c r="R272" i="11" s="1"/>
  <c r="O272" i="11"/>
  <c r="N272" i="11"/>
  <c r="P439" i="11"/>
  <c r="O439" i="11"/>
  <c r="N439" i="11"/>
  <c r="P25" i="11"/>
  <c r="Q25" i="11" s="1"/>
  <c r="O25" i="11"/>
  <c r="N25" i="11"/>
  <c r="P563" i="11"/>
  <c r="Q563" i="11" s="1"/>
  <c r="O563" i="11"/>
  <c r="N563" i="11"/>
  <c r="P514" i="11"/>
  <c r="O514" i="11"/>
  <c r="N514" i="11"/>
  <c r="P59" i="11"/>
  <c r="Q59" i="11" s="1"/>
  <c r="O59" i="11"/>
  <c r="N59" i="11"/>
  <c r="P320" i="11"/>
  <c r="O320" i="11"/>
  <c r="N320" i="11"/>
  <c r="P228" i="11"/>
  <c r="O228" i="11"/>
  <c r="N228" i="11"/>
  <c r="P419" i="11"/>
  <c r="Q419" i="11" s="1"/>
  <c r="R419" i="11" s="1"/>
  <c r="O419" i="11"/>
  <c r="N419" i="11"/>
  <c r="P377" i="11"/>
  <c r="Q377" i="11" s="1"/>
  <c r="O377" i="11"/>
  <c r="N377" i="11"/>
  <c r="P196" i="11"/>
  <c r="Q196" i="11" s="1"/>
  <c r="O196" i="11"/>
  <c r="N196" i="11"/>
  <c r="P450" i="11"/>
  <c r="Q450" i="11" s="1"/>
  <c r="O450" i="11"/>
  <c r="N450" i="11"/>
  <c r="P361" i="11"/>
  <c r="Q361" i="11" s="1"/>
  <c r="R361" i="11" s="1"/>
  <c r="O361" i="11"/>
  <c r="N361" i="11"/>
  <c r="P398" i="11"/>
  <c r="Q398" i="11" s="1"/>
  <c r="O398" i="11"/>
  <c r="N398" i="11"/>
  <c r="P432" i="11"/>
  <c r="O432" i="11"/>
  <c r="N432" i="11"/>
  <c r="P334" i="11"/>
  <c r="Q334" i="11" s="1"/>
  <c r="R334" i="11" s="1"/>
  <c r="O334" i="11"/>
  <c r="N334" i="11"/>
  <c r="P346" i="11"/>
  <c r="Q346" i="11" s="1"/>
  <c r="R346" i="11" s="1"/>
  <c r="O346" i="11"/>
  <c r="N346" i="11"/>
  <c r="P424" i="11"/>
  <c r="O424" i="11"/>
  <c r="N424" i="11"/>
  <c r="P585" i="11"/>
  <c r="O585" i="11"/>
  <c r="N585" i="11"/>
  <c r="P129" i="11"/>
  <c r="O129" i="11"/>
  <c r="N129" i="11"/>
  <c r="P26" i="11"/>
  <c r="Q26" i="11" s="1"/>
  <c r="R26" i="11" s="1"/>
  <c r="O26" i="11"/>
  <c r="N26" i="11"/>
  <c r="P96" i="11"/>
  <c r="Q96" i="11" s="1"/>
  <c r="O96" i="11"/>
  <c r="N96" i="11"/>
  <c r="P79" i="11"/>
  <c r="O79" i="11"/>
  <c r="N79" i="11"/>
  <c r="P306" i="11"/>
  <c r="O306" i="11"/>
  <c r="N306" i="11"/>
  <c r="P127" i="11"/>
  <c r="Q127" i="11" s="1"/>
  <c r="R127" i="11" s="1"/>
  <c r="O127" i="11"/>
  <c r="N127" i="11"/>
  <c r="P470" i="11"/>
  <c r="Q470" i="11" s="1"/>
  <c r="R470" i="11" s="1"/>
  <c r="O470" i="11"/>
  <c r="N470" i="11"/>
  <c r="P298" i="11"/>
  <c r="Q298" i="11" s="1"/>
  <c r="O298" i="11"/>
  <c r="N298" i="11"/>
  <c r="P365" i="11"/>
  <c r="O365" i="11"/>
  <c r="N365" i="11"/>
  <c r="P300" i="11"/>
  <c r="O300" i="11"/>
  <c r="N300" i="11"/>
  <c r="P557" i="11"/>
  <c r="O557" i="11"/>
  <c r="N557" i="11"/>
  <c r="P99" i="11"/>
  <c r="O99" i="11"/>
  <c r="N99" i="11"/>
  <c r="P221" i="11"/>
  <c r="O221" i="11"/>
  <c r="N221" i="11"/>
  <c r="P108" i="11"/>
  <c r="Q108" i="11" s="1"/>
  <c r="R108" i="11" s="1"/>
  <c r="O108" i="11"/>
  <c r="N108" i="11"/>
  <c r="P250" i="11"/>
  <c r="Q250" i="11" s="1"/>
  <c r="R250" i="11" s="1"/>
  <c r="O250" i="11"/>
  <c r="N250" i="11"/>
  <c r="P542" i="11"/>
  <c r="Q542" i="11" s="1"/>
  <c r="O542" i="11"/>
  <c r="N542" i="11"/>
  <c r="P416" i="11"/>
  <c r="Q416" i="11" s="1"/>
  <c r="O416" i="11"/>
  <c r="N416" i="11"/>
  <c r="P316" i="11"/>
  <c r="O316" i="11"/>
  <c r="N316" i="11"/>
  <c r="P589" i="11"/>
  <c r="Q589" i="11" s="1"/>
  <c r="O589" i="11"/>
  <c r="N589" i="11"/>
  <c r="P548" i="11"/>
  <c r="O548" i="11"/>
  <c r="N548" i="11"/>
  <c r="P34" i="11"/>
  <c r="Q34" i="11" s="1"/>
  <c r="R34" i="11" s="1"/>
  <c r="O34" i="11"/>
  <c r="N34" i="11"/>
  <c r="P234" i="11"/>
  <c r="Q234" i="11" s="1"/>
  <c r="R234" i="11" s="1"/>
  <c r="O234" i="11"/>
  <c r="N234" i="11"/>
  <c r="P540" i="11"/>
  <c r="Q540" i="11" s="1"/>
  <c r="O540" i="11"/>
  <c r="N540" i="11"/>
  <c r="P248" i="11"/>
  <c r="O248" i="11"/>
  <c r="N248" i="11"/>
  <c r="P388" i="11"/>
  <c r="Q388" i="11" s="1"/>
  <c r="O388" i="11"/>
  <c r="N388" i="11"/>
  <c r="P185" i="11"/>
  <c r="Q185" i="11" s="1"/>
  <c r="O185" i="11"/>
  <c r="N185" i="11"/>
  <c r="P177" i="11"/>
  <c r="Q177" i="11" s="1"/>
  <c r="O177" i="11"/>
  <c r="N177" i="11"/>
  <c r="P408" i="11"/>
  <c r="O408" i="11"/>
  <c r="N408" i="11"/>
  <c r="P601" i="11"/>
  <c r="Q601" i="11" s="1"/>
  <c r="R601" i="11" s="1"/>
  <c r="O601" i="11"/>
  <c r="N601" i="11"/>
  <c r="P236" i="11"/>
  <c r="Q236" i="11" s="1"/>
  <c r="O236" i="11"/>
  <c r="N236" i="11"/>
  <c r="P504" i="11"/>
  <c r="Q504" i="11" s="1"/>
  <c r="O504" i="11"/>
  <c r="N504" i="11"/>
  <c r="P367" i="11"/>
  <c r="O367" i="11"/>
  <c r="N367" i="11"/>
  <c r="P566" i="11"/>
  <c r="O566" i="11"/>
  <c r="N566" i="11"/>
  <c r="P426" i="11"/>
  <c r="Q426" i="11" s="1"/>
  <c r="R426" i="11" s="1"/>
  <c r="O426" i="11"/>
  <c r="N426" i="11"/>
  <c r="P471" i="11"/>
  <c r="Q471" i="11" s="1"/>
  <c r="O471" i="11"/>
  <c r="N471" i="11"/>
  <c r="P580" i="11"/>
  <c r="O580" i="11"/>
  <c r="N580" i="11"/>
  <c r="P193" i="11"/>
  <c r="Q193" i="11" s="1"/>
  <c r="O193" i="11"/>
  <c r="N193" i="11"/>
  <c r="P410" i="11"/>
  <c r="Q410" i="11" s="1"/>
  <c r="R410" i="11" s="1"/>
  <c r="O410" i="11"/>
  <c r="N410" i="11"/>
  <c r="P146" i="11"/>
  <c r="Q146" i="11" s="1"/>
  <c r="O146" i="11"/>
  <c r="N146" i="11"/>
  <c r="P337" i="11"/>
  <c r="O337" i="11"/>
  <c r="N337" i="11"/>
  <c r="P283" i="11"/>
  <c r="Q283" i="11" s="1"/>
  <c r="O283" i="11"/>
  <c r="N283" i="11"/>
  <c r="P93" i="11"/>
  <c r="Q93" i="11" s="1"/>
  <c r="R93" i="11" s="1"/>
  <c r="O93" i="11"/>
  <c r="N93" i="11"/>
  <c r="P170" i="11"/>
  <c r="Q170" i="11" s="1"/>
  <c r="O170" i="11"/>
  <c r="N170" i="11"/>
  <c r="P341" i="11"/>
  <c r="O341" i="11"/>
  <c r="N341" i="11"/>
  <c r="P121" i="11"/>
  <c r="O121" i="11"/>
  <c r="N121" i="11"/>
  <c r="P495" i="11"/>
  <c r="Q495" i="11" s="1"/>
  <c r="R495" i="11" s="1"/>
  <c r="O495" i="11"/>
  <c r="N495" i="11"/>
  <c r="P280" i="11"/>
  <c r="O280" i="11"/>
  <c r="N280" i="11"/>
  <c r="P47" i="11"/>
  <c r="Q47" i="11" s="1"/>
  <c r="O47" i="11"/>
  <c r="N47" i="11"/>
  <c r="P294" i="11"/>
  <c r="Q294" i="11" s="1"/>
  <c r="O294" i="11"/>
  <c r="N294" i="11"/>
  <c r="P144" i="11"/>
  <c r="Q144" i="11" s="1"/>
  <c r="R144" i="11" s="1"/>
  <c r="O144" i="11"/>
  <c r="N144" i="11"/>
  <c r="P498" i="11"/>
  <c r="Q498" i="11" s="1"/>
  <c r="O498" i="11"/>
  <c r="N498" i="11"/>
  <c r="P321" i="11"/>
  <c r="O321" i="11"/>
  <c r="N321" i="11"/>
  <c r="P475" i="11"/>
  <c r="O475" i="11"/>
  <c r="N475" i="11"/>
  <c r="P404" i="11"/>
  <c r="O404" i="11"/>
  <c r="N404" i="11"/>
  <c r="P582" i="11"/>
  <c r="O582" i="11"/>
  <c r="N582" i="11"/>
  <c r="P239" i="11"/>
  <c r="O239" i="11"/>
  <c r="N239" i="11"/>
  <c r="P488" i="11"/>
  <c r="Q488" i="11" s="1"/>
  <c r="O488" i="11"/>
  <c r="N488" i="11"/>
  <c r="P570" i="11"/>
  <c r="Q570" i="11" s="1"/>
  <c r="R570" i="11" s="1"/>
  <c r="O570" i="11"/>
  <c r="N570" i="11"/>
  <c r="P358" i="11"/>
  <c r="Q358" i="11" s="1"/>
  <c r="O358" i="11"/>
  <c r="N358" i="11"/>
  <c r="P455" i="11"/>
  <c r="O455" i="11"/>
  <c r="N455" i="11"/>
  <c r="P310" i="11"/>
  <c r="Q310" i="11" s="1"/>
  <c r="R310" i="11" s="1"/>
  <c r="O310" i="11"/>
  <c r="N310" i="11"/>
  <c r="P409" i="11"/>
  <c r="Q409" i="11" s="1"/>
  <c r="O409" i="11"/>
  <c r="N409" i="11"/>
  <c r="P373" i="11"/>
  <c r="O373" i="11"/>
  <c r="N373" i="11"/>
  <c r="P454" i="11"/>
  <c r="O454" i="11"/>
  <c r="N454" i="11"/>
  <c r="P366" i="11"/>
  <c r="O366" i="11"/>
  <c r="N366" i="11"/>
  <c r="P299" i="11"/>
  <c r="Q299" i="11" s="1"/>
  <c r="R299" i="11" s="1"/>
  <c r="O299" i="11"/>
  <c r="N299" i="11"/>
  <c r="P154" i="11"/>
  <c r="Q154" i="11" s="1"/>
  <c r="O154" i="11"/>
  <c r="N154" i="11"/>
  <c r="P48" i="11"/>
  <c r="O48" i="11"/>
  <c r="N48" i="11"/>
  <c r="P10" i="11"/>
  <c r="O10" i="11"/>
  <c r="N10" i="11"/>
  <c r="P327" i="11"/>
  <c r="Q327" i="11" s="1"/>
  <c r="R327" i="11" s="1"/>
  <c r="O327" i="11"/>
  <c r="N327" i="11"/>
  <c r="P87" i="11"/>
  <c r="Q87" i="11" s="1"/>
  <c r="R87" i="11" s="1"/>
  <c r="O87" i="11"/>
  <c r="N87" i="11"/>
  <c r="P505" i="11"/>
  <c r="Q505" i="11" s="1"/>
  <c r="O505" i="11"/>
  <c r="N505" i="11"/>
  <c r="P92" i="11"/>
  <c r="O92" i="11"/>
  <c r="N92" i="11"/>
  <c r="P528" i="11"/>
  <c r="O528" i="11"/>
  <c r="N528" i="11"/>
  <c r="P273" i="11"/>
  <c r="O273" i="11"/>
  <c r="N273" i="11"/>
  <c r="P379" i="11"/>
  <c r="O379" i="11"/>
  <c r="N379" i="11"/>
  <c r="P156" i="11"/>
  <c r="O156" i="11"/>
  <c r="N156" i="11"/>
  <c r="P396" i="11"/>
  <c r="Q396" i="11" s="1"/>
  <c r="R396" i="11" s="1"/>
  <c r="O396" i="11"/>
  <c r="N396" i="11"/>
  <c r="P284" i="11"/>
  <c r="Q284" i="11" s="1"/>
  <c r="O284" i="11"/>
  <c r="N284" i="11"/>
  <c r="P67" i="11"/>
  <c r="Q67" i="11" s="1"/>
  <c r="O67" i="11"/>
  <c r="N67" i="11"/>
  <c r="P490" i="11"/>
  <c r="Q490" i="11" s="1"/>
  <c r="O490" i="11"/>
  <c r="N490" i="11"/>
  <c r="P329" i="11"/>
  <c r="O329" i="11"/>
  <c r="N329" i="11"/>
  <c r="P401" i="11"/>
  <c r="Q401" i="11" s="1"/>
  <c r="O401" i="11"/>
  <c r="N401" i="11"/>
  <c r="P359" i="11"/>
  <c r="O359" i="11"/>
  <c r="N359" i="11"/>
  <c r="P458" i="11"/>
  <c r="Q458" i="11" s="1"/>
  <c r="O458" i="11"/>
  <c r="N458" i="11"/>
  <c r="P163" i="11"/>
  <c r="Q163" i="11" s="1"/>
  <c r="R163" i="11" s="1"/>
  <c r="O163" i="11"/>
  <c r="N163" i="11"/>
  <c r="P141" i="11"/>
  <c r="Q141" i="11" s="1"/>
  <c r="R141" i="11" s="1"/>
  <c r="O141" i="11"/>
  <c r="N141" i="11"/>
  <c r="P535" i="11"/>
  <c r="Q535" i="11" s="1"/>
  <c r="O535" i="11"/>
  <c r="N535" i="11"/>
  <c r="P372" i="11"/>
  <c r="Q372" i="11" s="1"/>
  <c r="O372" i="11"/>
  <c r="N372" i="11"/>
  <c r="P466" i="11"/>
  <c r="Q466" i="11" s="1"/>
  <c r="R466" i="11" s="1"/>
  <c r="O466" i="11"/>
  <c r="N466" i="11"/>
  <c r="P252" i="11"/>
  <c r="Q252" i="11" s="1"/>
  <c r="O252" i="11"/>
  <c r="N252" i="11"/>
  <c r="P229" i="11"/>
  <c r="O229" i="11"/>
  <c r="N229" i="11"/>
  <c r="P98" i="11"/>
  <c r="Q98" i="11" s="1"/>
  <c r="R98" i="11" s="1"/>
  <c r="O98" i="11"/>
  <c r="N98" i="11"/>
  <c r="P160" i="11"/>
  <c r="Q160" i="11" s="1"/>
  <c r="R160" i="11" s="1"/>
  <c r="O160" i="11"/>
  <c r="N160" i="11"/>
  <c r="P447" i="11"/>
  <c r="Q447" i="11" s="1"/>
  <c r="R447" i="11" s="1"/>
  <c r="O447" i="11"/>
  <c r="N447" i="11"/>
  <c r="P509" i="11"/>
  <c r="O509" i="11"/>
  <c r="N509" i="11"/>
  <c r="P354" i="11"/>
  <c r="O354" i="11"/>
  <c r="N354" i="11"/>
  <c r="P324" i="11"/>
  <c r="Q324" i="11" s="1"/>
  <c r="R324" i="11" s="1"/>
  <c r="O324" i="11"/>
  <c r="N324" i="11"/>
  <c r="P559" i="11"/>
  <c r="Q559" i="11" s="1"/>
  <c r="O559" i="11"/>
  <c r="N559" i="11"/>
  <c r="P186" i="11"/>
  <c r="O186" i="11"/>
  <c r="N186" i="11"/>
  <c r="P503" i="11"/>
  <c r="O503" i="11"/>
  <c r="N503" i="11"/>
  <c r="P180" i="11"/>
  <c r="Q180" i="11" s="1"/>
  <c r="R180" i="11" s="1"/>
  <c r="O180" i="11"/>
  <c r="N180" i="11"/>
  <c r="P303" i="11"/>
  <c r="O303" i="11"/>
  <c r="N303" i="11"/>
  <c r="P45" i="11"/>
  <c r="O45" i="11"/>
  <c r="N45" i="11"/>
  <c r="P133" i="11"/>
  <c r="Q133" i="11" s="1"/>
  <c r="O133" i="11"/>
  <c r="N133" i="11"/>
  <c r="P46" i="11"/>
  <c r="Q46" i="11" s="1"/>
  <c r="R46" i="11" s="1"/>
  <c r="O46" i="11"/>
  <c r="N46" i="11"/>
  <c r="P318" i="11"/>
  <c r="Q318" i="11" s="1"/>
  <c r="O318" i="11"/>
  <c r="N318" i="11"/>
  <c r="P181" i="11"/>
  <c r="O181" i="11"/>
  <c r="N181" i="11"/>
  <c r="P307" i="11"/>
  <c r="O307" i="11"/>
  <c r="N307" i="11"/>
  <c r="P263" i="11"/>
  <c r="Q263" i="11" s="1"/>
  <c r="R263" i="11" s="1"/>
  <c r="O263" i="11"/>
  <c r="N263" i="11"/>
  <c r="P143" i="11"/>
  <c r="Q143" i="11" s="1"/>
  <c r="O143" i="11"/>
  <c r="N143" i="11"/>
  <c r="P238" i="11"/>
  <c r="Q238" i="11" s="1"/>
  <c r="O238" i="11"/>
  <c r="N238" i="11"/>
  <c r="P27" i="11"/>
  <c r="Q27" i="11" s="1"/>
  <c r="O27" i="11"/>
  <c r="N27" i="11"/>
  <c r="P547" i="11"/>
  <c r="Q547" i="11" s="1"/>
  <c r="O547" i="11"/>
  <c r="N547" i="11"/>
  <c r="P333" i="11"/>
  <c r="Q333" i="11" s="1"/>
  <c r="O333" i="11"/>
  <c r="N333" i="11"/>
  <c r="P422" i="11"/>
  <c r="O422" i="11"/>
  <c r="N422" i="11"/>
  <c r="P460" i="11"/>
  <c r="O460" i="11"/>
  <c r="N460" i="11"/>
  <c r="P501" i="11"/>
  <c r="O501" i="11"/>
  <c r="N501" i="11"/>
  <c r="P287" i="11"/>
  <c r="Q287" i="11" s="1"/>
  <c r="O287" i="11"/>
  <c r="N287" i="11"/>
  <c r="P60" i="11"/>
  <c r="O60" i="11"/>
  <c r="N60" i="11"/>
  <c r="P473" i="11"/>
  <c r="Q473" i="11" s="1"/>
  <c r="O473" i="11"/>
  <c r="N473" i="11"/>
  <c r="P57" i="11"/>
  <c r="Q57" i="11" s="1"/>
  <c r="R57" i="11" s="1"/>
  <c r="O57" i="11"/>
  <c r="N57" i="11"/>
  <c r="P374" i="11"/>
  <c r="Q374" i="11" s="1"/>
  <c r="O374" i="11"/>
  <c r="N374" i="11"/>
  <c r="P453" i="11"/>
  <c r="O453" i="11"/>
  <c r="N453" i="11"/>
  <c r="P345" i="11"/>
  <c r="Q345" i="11" s="1"/>
  <c r="R345" i="11" s="1"/>
  <c r="O345" i="11"/>
  <c r="N345" i="11"/>
  <c r="P165" i="11"/>
  <c r="O165" i="11"/>
  <c r="N165" i="11"/>
  <c r="P125" i="11"/>
  <c r="Q125" i="11" s="1"/>
  <c r="O125" i="11"/>
  <c r="N125" i="11"/>
  <c r="P423" i="11"/>
  <c r="Q423" i="11" s="1"/>
  <c r="O423" i="11"/>
  <c r="N423" i="11"/>
  <c r="P218" i="11"/>
  <c r="O218" i="11"/>
  <c r="N218" i="11"/>
  <c r="P596" i="11"/>
  <c r="Q596" i="11" s="1"/>
  <c r="R596" i="11" s="1"/>
  <c r="O596" i="11"/>
  <c r="N596" i="11"/>
  <c r="P85" i="11"/>
  <c r="O85" i="11"/>
  <c r="N85" i="11"/>
  <c r="P315" i="11"/>
  <c r="Q315" i="11" s="1"/>
  <c r="O315" i="11"/>
  <c r="N315" i="11"/>
  <c r="P264" i="11"/>
  <c r="O264" i="11"/>
  <c r="N264" i="11"/>
  <c r="P139" i="11"/>
  <c r="O139" i="11"/>
  <c r="N139" i="11"/>
  <c r="P362" i="11"/>
  <c r="Q362" i="11" s="1"/>
  <c r="R362" i="11" s="1"/>
  <c r="O362" i="11"/>
  <c r="N362" i="11"/>
  <c r="P451" i="11"/>
  <c r="O451" i="11"/>
  <c r="N451" i="11"/>
  <c r="P464" i="11"/>
  <c r="Q464" i="11" s="1"/>
  <c r="O464" i="11"/>
  <c r="N464" i="11"/>
  <c r="P459" i="11"/>
  <c r="O459" i="11"/>
  <c r="N459" i="11"/>
  <c r="P508" i="11"/>
  <c r="O508" i="11"/>
  <c r="N508" i="11"/>
  <c r="P438" i="11"/>
  <c r="Q438" i="11" s="1"/>
  <c r="O438" i="11"/>
  <c r="N438" i="11"/>
  <c r="P281" i="11"/>
  <c r="Q281" i="11" s="1"/>
  <c r="R281" i="11" s="1"/>
  <c r="O281" i="11"/>
  <c r="N281" i="11"/>
  <c r="P187" i="11"/>
  <c r="O187" i="11"/>
  <c r="N187" i="11"/>
  <c r="P43" i="11"/>
  <c r="Q43" i="11" s="1"/>
  <c r="R43" i="11" s="1"/>
  <c r="O43" i="11"/>
  <c r="N43" i="11"/>
  <c r="P265" i="11"/>
  <c r="O265" i="11"/>
  <c r="N265" i="11"/>
  <c r="P579" i="11"/>
  <c r="O579" i="11"/>
  <c r="N579" i="11"/>
  <c r="P226" i="11"/>
  <c r="Q226" i="11" s="1"/>
  <c r="R226" i="11" s="1"/>
  <c r="O226" i="11"/>
  <c r="N226" i="11"/>
  <c r="P479" i="11"/>
  <c r="Q479" i="11" s="1"/>
  <c r="O479" i="11"/>
  <c r="N479" i="11"/>
  <c r="P157" i="11"/>
  <c r="O157" i="11"/>
  <c r="N157" i="11"/>
  <c r="P437" i="11"/>
  <c r="O437" i="11"/>
  <c r="N437" i="11"/>
  <c r="P213" i="11"/>
  <c r="Q213" i="11" s="1"/>
  <c r="O213" i="11"/>
  <c r="N213" i="11"/>
  <c r="P496" i="11"/>
  <c r="O496" i="11"/>
  <c r="N496" i="11"/>
  <c r="P202" i="11"/>
  <c r="O202" i="11"/>
  <c r="N202" i="11"/>
  <c r="P64" i="11"/>
  <c r="O64" i="11"/>
  <c r="N64" i="11"/>
  <c r="P68" i="11"/>
  <c r="Q68" i="11" s="1"/>
  <c r="R68" i="11" s="1"/>
  <c r="O68" i="11"/>
  <c r="N68" i="11"/>
  <c r="P114" i="11"/>
  <c r="O114" i="11"/>
  <c r="N114" i="11"/>
  <c r="P376" i="11"/>
  <c r="O376" i="11"/>
  <c r="N376" i="11"/>
  <c r="P577" i="11"/>
  <c r="O577" i="11"/>
  <c r="N577" i="11"/>
  <c r="P449" i="11"/>
  <c r="Q449" i="11" s="1"/>
  <c r="R449" i="11" s="1"/>
  <c r="O449" i="11"/>
  <c r="N449" i="11"/>
  <c r="P322" i="11"/>
  <c r="O322" i="11"/>
  <c r="N322" i="11"/>
  <c r="P484" i="11"/>
  <c r="O484" i="11"/>
  <c r="N484" i="11"/>
  <c r="P166" i="11"/>
  <c r="O166" i="11"/>
  <c r="N166" i="11"/>
  <c r="P360" i="11"/>
  <c r="Q360" i="11" s="1"/>
  <c r="R360" i="11" s="1"/>
  <c r="O360" i="11"/>
  <c r="N360" i="11"/>
  <c r="P536" i="11"/>
  <c r="O536" i="11"/>
  <c r="N536" i="11"/>
  <c r="P115" i="11"/>
  <c r="O115" i="11"/>
  <c r="N115" i="11"/>
  <c r="P522" i="11"/>
  <c r="O522" i="11"/>
  <c r="N522" i="11"/>
  <c r="P430" i="11"/>
  <c r="O430" i="11"/>
  <c r="N430" i="11"/>
  <c r="P152" i="11"/>
  <c r="O152" i="11"/>
  <c r="N152" i="11"/>
  <c r="P499" i="11"/>
  <c r="O499" i="11"/>
  <c r="N499" i="11"/>
  <c r="P61" i="11"/>
  <c r="O61" i="11"/>
  <c r="N61" i="11"/>
  <c r="P62" i="11"/>
  <c r="Q62" i="11" s="1"/>
  <c r="R62" i="11" s="1"/>
  <c r="O62" i="11"/>
  <c r="N62" i="11"/>
  <c r="P382" i="11"/>
  <c r="O382" i="11"/>
  <c r="N382" i="11"/>
  <c r="P140" i="11"/>
  <c r="O140" i="11"/>
  <c r="N140" i="11"/>
  <c r="P296" i="11"/>
  <c r="O296" i="11"/>
  <c r="N296" i="11"/>
  <c r="P289" i="11"/>
  <c r="O289" i="11"/>
  <c r="N289" i="11"/>
  <c r="P392" i="11"/>
  <c r="O392" i="11"/>
  <c r="N392" i="11"/>
  <c r="P131" i="11"/>
  <c r="O131" i="11"/>
  <c r="N131" i="11"/>
  <c r="P227" i="11"/>
  <c r="O227" i="11"/>
  <c r="N227" i="11"/>
  <c r="P13" i="11"/>
  <c r="Q13" i="11" s="1"/>
  <c r="R13" i="11" s="1"/>
  <c r="O13" i="11"/>
  <c r="N13" i="11"/>
  <c r="P386" i="11"/>
  <c r="O386" i="11"/>
  <c r="N386" i="11"/>
  <c r="P550" i="11"/>
  <c r="O550" i="11"/>
  <c r="N550" i="11"/>
  <c r="P118" i="11"/>
  <c r="O118" i="11"/>
  <c r="N118" i="11"/>
  <c r="P331" i="11"/>
  <c r="Q331" i="11" s="1"/>
  <c r="O331" i="11"/>
  <c r="N331" i="11"/>
  <c r="P368" i="11"/>
  <c r="O368" i="11"/>
  <c r="N368" i="11"/>
  <c r="P305" i="11"/>
  <c r="O305" i="11"/>
  <c r="N305" i="11"/>
  <c r="P507" i="11"/>
  <c r="Q507" i="11" s="1"/>
  <c r="O507" i="11"/>
  <c r="N507" i="11"/>
  <c r="P301" i="11"/>
  <c r="Q301" i="11" s="1"/>
  <c r="R301" i="11" s="1"/>
  <c r="O301" i="11"/>
  <c r="N301" i="11"/>
  <c r="P40" i="11"/>
  <c r="Q40" i="11" s="1"/>
  <c r="O40" i="11"/>
  <c r="N40" i="11"/>
  <c r="P183" i="11"/>
  <c r="O183" i="11"/>
  <c r="N183" i="11"/>
  <c r="P370" i="11"/>
  <c r="O370" i="11"/>
  <c r="N370" i="11"/>
  <c r="P597" i="11"/>
  <c r="Q597" i="11" s="1"/>
  <c r="R597" i="11" s="1"/>
  <c r="O597" i="11"/>
  <c r="N597" i="11"/>
  <c r="P515" i="11"/>
  <c r="O515" i="11"/>
  <c r="N515" i="11"/>
  <c r="P364" i="11"/>
  <c r="O364" i="11"/>
  <c r="N364" i="11"/>
  <c r="P578" i="11"/>
  <c r="O578" i="11"/>
  <c r="N578" i="11"/>
  <c r="P600" i="11"/>
  <c r="Q600" i="11" s="1"/>
  <c r="R600" i="11" s="1"/>
  <c r="O600" i="11"/>
  <c r="N600" i="11"/>
  <c r="P489" i="11"/>
  <c r="Q489" i="11" s="1"/>
  <c r="R489" i="11" s="1"/>
  <c r="O489" i="11"/>
  <c r="N489" i="11"/>
  <c r="P556" i="11"/>
  <c r="O556" i="11"/>
  <c r="N556" i="11"/>
  <c r="P561" i="11"/>
  <c r="O561" i="11"/>
  <c r="N561" i="11"/>
  <c r="P383" i="11"/>
  <c r="O383" i="11"/>
  <c r="N383" i="11"/>
  <c r="P378" i="11"/>
  <c r="O378" i="11"/>
  <c r="N378" i="11"/>
  <c r="P219" i="11"/>
  <c r="O219" i="11"/>
  <c r="N219" i="11"/>
  <c r="P151" i="11"/>
  <c r="Q151" i="11" s="1"/>
  <c r="O151" i="11"/>
  <c r="N151" i="11"/>
  <c r="P103" i="11"/>
  <c r="Q103" i="11" s="1"/>
  <c r="R103" i="11" s="1"/>
  <c r="O103" i="11"/>
  <c r="N103" i="11"/>
  <c r="P167" i="11"/>
  <c r="Q167" i="11" s="1"/>
  <c r="O167" i="11"/>
  <c r="N167" i="11"/>
  <c r="P491" i="11"/>
  <c r="O491" i="11"/>
  <c r="N491" i="11"/>
  <c r="P32" i="11"/>
  <c r="O32" i="11"/>
  <c r="N32" i="11"/>
  <c r="P541" i="11"/>
  <c r="O541" i="11"/>
  <c r="N541" i="11"/>
  <c r="P178" i="11"/>
  <c r="O178" i="11"/>
  <c r="N178" i="11"/>
  <c r="P415" i="11"/>
  <c r="O415" i="11"/>
  <c r="N415" i="11"/>
  <c r="P288" i="11"/>
  <c r="Q288" i="11" s="1"/>
  <c r="O288" i="11"/>
  <c r="N288" i="11"/>
  <c r="P314" i="11"/>
  <c r="Q314" i="11" s="1"/>
  <c r="R314" i="11" s="1"/>
  <c r="O314" i="11"/>
  <c r="N314" i="11"/>
  <c r="P274" i="11"/>
  <c r="O274" i="11"/>
  <c r="N274" i="11"/>
  <c r="P258" i="11"/>
  <c r="O258" i="11"/>
  <c r="N258" i="11"/>
  <c r="P162" i="11"/>
  <c r="O162" i="11"/>
  <c r="N162" i="11"/>
  <c r="P251" i="11"/>
  <c r="Q251" i="11" s="1"/>
  <c r="O251" i="11"/>
  <c r="N251" i="11"/>
  <c r="P569" i="11"/>
  <c r="O569" i="11"/>
  <c r="N569" i="11"/>
  <c r="P433" i="11"/>
  <c r="O433" i="11"/>
  <c r="N433" i="11"/>
  <c r="P309" i="11"/>
  <c r="Q309" i="11" s="1"/>
  <c r="O309" i="11"/>
  <c r="N309" i="11"/>
  <c r="P521" i="11"/>
  <c r="Q521" i="11" s="1"/>
  <c r="R521" i="11" s="1"/>
  <c r="O521" i="11"/>
  <c r="N521" i="11"/>
  <c r="P9" i="11"/>
  <c r="O9" i="11"/>
  <c r="N9" i="11"/>
  <c r="P243" i="11"/>
  <c r="Q243" i="11" s="1"/>
  <c r="O243" i="11"/>
  <c r="N243" i="11"/>
  <c r="P15" i="11"/>
  <c r="O15" i="11"/>
  <c r="N15" i="11"/>
  <c r="P545" i="11"/>
  <c r="Q545" i="11" s="1"/>
  <c r="R545" i="11" s="1"/>
  <c r="O545" i="11"/>
  <c r="N545" i="11"/>
  <c r="P184" i="11"/>
  <c r="O184" i="11"/>
  <c r="N184" i="11"/>
  <c r="P387" i="11"/>
  <c r="Q387" i="11" s="1"/>
  <c r="R387" i="11" s="1"/>
  <c r="O387" i="11"/>
  <c r="N387" i="11"/>
  <c r="P482" i="11"/>
  <c r="Q482" i="11" s="1"/>
  <c r="O482" i="11"/>
  <c r="N482" i="11"/>
  <c r="P469" i="11"/>
  <c r="Q469" i="11" s="1"/>
  <c r="R469" i="11" s="1"/>
  <c r="O469" i="11"/>
  <c r="N469" i="11"/>
  <c r="P95" i="11"/>
  <c r="O95" i="11"/>
  <c r="N95" i="11"/>
  <c r="R402" i="11" l="1"/>
  <c r="R589" i="11"/>
  <c r="Q150" i="11"/>
  <c r="R150" i="11" s="1"/>
  <c r="Q325" i="11"/>
  <c r="R325" i="11" s="1"/>
  <c r="P2" i="11"/>
  <c r="Q541" i="11"/>
  <c r="R541" i="11" s="1"/>
  <c r="R374" i="11"/>
  <c r="R189" i="11"/>
  <c r="Q430" i="11"/>
  <c r="R430" i="11" s="1"/>
  <c r="R562" i="11"/>
  <c r="R143" i="11"/>
  <c r="Q24" i="11"/>
  <c r="R24" i="11" s="1"/>
  <c r="Q256" i="11"/>
  <c r="R256" i="11" s="1"/>
  <c r="Q9" i="11"/>
  <c r="R9" i="11" s="1"/>
  <c r="R213" i="11"/>
  <c r="R287" i="11"/>
  <c r="R471" i="11"/>
  <c r="Q424" i="11"/>
  <c r="R424" i="11" s="1"/>
  <c r="Q572" i="11"/>
  <c r="R572" i="11" s="1"/>
  <c r="R207" i="11"/>
  <c r="Q95" i="11"/>
  <c r="R95" i="11" s="1"/>
  <c r="R547" i="11"/>
  <c r="Q386" i="11"/>
  <c r="R386" i="11" s="1"/>
  <c r="R284" i="11"/>
  <c r="R177" i="11"/>
  <c r="R194" i="11"/>
  <c r="R581" i="11"/>
  <c r="Q558" i="11"/>
  <c r="R558" i="11" s="1"/>
  <c r="Q532" i="11"/>
  <c r="R532" i="11" s="1"/>
  <c r="R23" i="11"/>
  <c r="R40" i="11"/>
  <c r="Q347" i="11"/>
  <c r="R347" i="11" s="1"/>
  <c r="R524" i="11"/>
  <c r="R479" i="11"/>
  <c r="R315" i="11"/>
  <c r="R358" i="11"/>
  <c r="Q300" i="11"/>
  <c r="R300" i="11" s="1"/>
  <c r="R53" i="11"/>
  <c r="R251" i="11"/>
  <c r="R167" i="11"/>
  <c r="R125" i="11"/>
  <c r="R458" i="11"/>
  <c r="R409" i="11"/>
  <c r="R146" i="11"/>
  <c r="R377" i="11"/>
  <c r="R84" i="11"/>
  <c r="R199" i="11"/>
  <c r="R302" i="11"/>
  <c r="R537" i="11"/>
  <c r="R343" i="11"/>
  <c r="R375" i="11"/>
  <c r="Q316" i="11"/>
  <c r="R316" i="11" s="1"/>
  <c r="R398" i="11"/>
  <c r="Q381" i="11"/>
  <c r="R381" i="11" s="1"/>
  <c r="Q135" i="11"/>
  <c r="R135" i="11" s="1"/>
  <c r="Q357" i="11"/>
  <c r="R357" i="11" s="1"/>
  <c r="Q340" i="11"/>
  <c r="R340" i="11" s="1"/>
  <c r="R590" i="11"/>
  <c r="R313" i="11"/>
  <c r="R504" i="11"/>
  <c r="R540" i="11"/>
  <c r="R201" i="11"/>
  <c r="R431" i="11"/>
  <c r="R332" i="11"/>
  <c r="R411" i="11"/>
  <c r="R517" i="11"/>
  <c r="R544" i="11"/>
  <c r="R427" i="11"/>
  <c r="Q289" i="11"/>
  <c r="R289" i="11" s="1"/>
  <c r="Q536" i="11"/>
  <c r="R536" i="11" s="1"/>
  <c r="R252" i="11"/>
  <c r="R401" i="11"/>
  <c r="Q404" i="11"/>
  <c r="R404" i="11" s="1"/>
  <c r="Q439" i="11"/>
  <c r="R439" i="11" s="1"/>
  <c r="Q123" i="11"/>
  <c r="R123" i="11" s="1"/>
  <c r="Q397" i="11"/>
  <c r="R397" i="11" s="1"/>
  <c r="R443" i="11"/>
  <c r="Q136" i="11"/>
  <c r="R136" i="11" s="1"/>
  <c r="R291" i="11"/>
  <c r="Q483" i="11"/>
  <c r="R483" i="11" s="1"/>
  <c r="Q506" i="11"/>
  <c r="R506" i="11" s="1"/>
  <c r="R399" i="11"/>
  <c r="Q303" i="11"/>
  <c r="R303" i="11" s="1"/>
  <c r="Q528" i="11"/>
  <c r="R528" i="11" s="1"/>
  <c r="Q373" i="11"/>
  <c r="R373" i="11" s="1"/>
  <c r="Q582" i="11"/>
  <c r="R582" i="11" s="1"/>
  <c r="Q280" i="11"/>
  <c r="R280" i="11" s="1"/>
  <c r="R236" i="11"/>
  <c r="R185" i="11"/>
  <c r="Q514" i="11"/>
  <c r="R514" i="11" s="1"/>
  <c r="R467" i="11"/>
  <c r="Q179" i="11"/>
  <c r="R179" i="11" s="1"/>
  <c r="R323" i="11"/>
  <c r="Q126" i="11"/>
  <c r="R126" i="11" s="1"/>
  <c r="Q21" i="11"/>
  <c r="R21" i="11" s="1"/>
  <c r="Q565" i="11"/>
  <c r="R565" i="11" s="1"/>
  <c r="Q80" i="11"/>
  <c r="R80" i="11" s="1"/>
  <c r="R311" i="11"/>
  <c r="R335" i="11"/>
  <c r="R500" i="11"/>
  <c r="Q237" i="11"/>
  <c r="R237" i="11" s="1"/>
  <c r="Q73" i="11"/>
  <c r="R73" i="11" s="1"/>
  <c r="R65" i="11"/>
  <c r="Q598" i="11"/>
  <c r="R598" i="11" s="1"/>
  <c r="R567" i="11"/>
  <c r="Q383" i="11"/>
  <c r="R383" i="11" s="1"/>
  <c r="R413" i="11"/>
  <c r="R533" i="11"/>
  <c r="Q350" i="11"/>
  <c r="R350" i="11" s="1"/>
  <c r="Q384" i="11"/>
  <c r="R384" i="11" s="1"/>
  <c r="Q274" i="11"/>
  <c r="R274" i="11" s="1"/>
  <c r="Q382" i="11"/>
  <c r="R382" i="11" s="1"/>
  <c r="Q501" i="11"/>
  <c r="R501" i="11" s="1"/>
  <c r="R331" i="11"/>
  <c r="Q114" i="11"/>
  <c r="R114" i="11" s="1"/>
  <c r="Q187" i="11"/>
  <c r="R187" i="11" s="1"/>
  <c r="Q329" i="11"/>
  <c r="R329" i="11" s="1"/>
  <c r="Q576" i="11"/>
  <c r="R576" i="11" s="1"/>
  <c r="Q112" i="11"/>
  <c r="R112" i="11" s="1"/>
  <c r="Q203" i="11"/>
  <c r="R203" i="11" s="1"/>
  <c r="R231" i="11"/>
  <c r="R339" i="11"/>
  <c r="R538" i="11"/>
  <c r="R551" i="11"/>
  <c r="R349" i="11"/>
  <c r="Q6" i="11"/>
  <c r="R6" i="11" s="1"/>
  <c r="Q474" i="11"/>
  <c r="R474" i="11" s="1"/>
  <c r="Q175" i="11"/>
  <c r="R175" i="11" s="1"/>
  <c r="R16" i="11"/>
  <c r="Q441" i="11"/>
  <c r="R441" i="11" s="1"/>
  <c r="Q312" i="11"/>
  <c r="R312" i="11" s="1"/>
  <c r="R452" i="11"/>
  <c r="Q526" i="11"/>
  <c r="R526" i="11" s="1"/>
  <c r="Q510" i="11"/>
  <c r="R510" i="11" s="1"/>
  <c r="Q354" i="11"/>
  <c r="R354" i="11" s="1"/>
  <c r="Q273" i="11"/>
  <c r="R273" i="11" s="1"/>
  <c r="Q115" i="11"/>
  <c r="R115" i="11" s="1"/>
  <c r="R559" i="11"/>
  <c r="Q454" i="11"/>
  <c r="R454" i="11" s="1"/>
  <c r="Q462" i="11"/>
  <c r="R462" i="11" s="1"/>
  <c r="Q513" i="11"/>
  <c r="R513" i="11" s="1"/>
  <c r="Q227" i="11"/>
  <c r="R227" i="11" s="1"/>
  <c r="Q579" i="11"/>
  <c r="R579" i="11" s="1"/>
  <c r="Q503" i="11"/>
  <c r="R503" i="11" s="1"/>
  <c r="Q156" i="11"/>
  <c r="R156" i="11" s="1"/>
  <c r="Q566" i="11"/>
  <c r="R566" i="11" s="1"/>
  <c r="Q557" i="11"/>
  <c r="R557" i="11" s="1"/>
  <c r="Q69" i="11"/>
  <c r="R69" i="11" s="1"/>
  <c r="Q336" i="11"/>
  <c r="R336" i="11" s="1"/>
  <c r="R552" i="11"/>
  <c r="R461" i="11"/>
  <c r="Q222" i="11"/>
  <c r="R222" i="11" s="1"/>
  <c r="Q110" i="11"/>
  <c r="R110" i="11" s="1"/>
  <c r="Q338" i="11"/>
  <c r="R338" i="11" s="1"/>
  <c r="R151" i="11"/>
  <c r="Q376" i="11"/>
  <c r="R376" i="11" s="1"/>
  <c r="R450" i="11"/>
  <c r="R72" i="11"/>
  <c r="R288" i="11"/>
  <c r="Q556" i="11"/>
  <c r="R556" i="11" s="1"/>
  <c r="Q491" i="11"/>
  <c r="R491" i="11" s="1"/>
  <c r="Q134" i="11"/>
  <c r="R134" i="11" s="1"/>
  <c r="Q64" i="11"/>
  <c r="R64" i="11" s="1"/>
  <c r="Q459" i="11"/>
  <c r="R459" i="11" s="1"/>
  <c r="R473" i="11"/>
  <c r="Q229" i="11"/>
  <c r="R229" i="11" s="1"/>
  <c r="Q48" i="11"/>
  <c r="R48" i="11" s="1"/>
  <c r="Q221" i="11"/>
  <c r="R221" i="11" s="1"/>
  <c r="Q531" i="11"/>
  <c r="R531" i="11" s="1"/>
  <c r="Q20" i="11"/>
  <c r="R20" i="11" s="1"/>
  <c r="Q50" i="11"/>
  <c r="R50" i="11" s="1"/>
  <c r="Q183" i="11"/>
  <c r="R183" i="11" s="1"/>
  <c r="Q61" i="11"/>
  <c r="R61" i="11" s="1"/>
  <c r="R423" i="11"/>
  <c r="P3" i="11"/>
  <c r="Q184" i="11"/>
  <c r="R184" i="11" s="1"/>
  <c r="R309" i="11"/>
  <c r="Q585" i="11"/>
  <c r="R585" i="11" s="1"/>
  <c r="Q550" i="11"/>
  <c r="R550" i="11" s="1"/>
  <c r="Q157" i="11"/>
  <c r="R157" i="11" s="1"/>
  <c r="Q51" i="11"/>
  <c r="R51" i="11" s="1"/>
  <c r="Q36" i="11"/>
  <c r="R36" i="11" s="1"/>
  <c r="Q54" i="11"/>
  <c r="R54" i="11" s="1"/>
  <c r="R414" i="11"/>
  <c r="R507" i="11"/>
  <c r="Q140" i="11"/>
  <c r="R140" i="11" s="1"/>
  <c r="R535" i="11"/>
  <c r="R193" i="11"/>
  <c r="R482" i="11"/>
  <c r="Q258" i="11"/>
  <c r="R258" i="11" s="1"/>
  <c r="R243" i="11"/>
  <c r="Q578" i="11"/>
  <c r="R578" i="11" s="1"/>
  <c r="Q166" i="11"/>
  <c r="R166" i="11" s="1"/>
  <c r="R438" i="11"/>
  <c r="Q264" i="11"/>
  <c r="R264" i="11" s="1"/>
  <c r="R488" i="11"/>
  <c r="Q408" i="11"/>
  <c r="R408" i="11" s="1"/>
  <c r="Q248" i="11"/>
  <c r="R248" i="11" s="1"/>
  <c r="Q79" i="11"/>
  <c r="R79" i="11" s="1"/>
  <c r="Q105" i="11"/>
  <c r="R105" i="11" s="1"/>
  <c r="Q138" i="11"/>
  <c r="R138" i="11" s="1"/>
  <c r="Q122" i="11"/>
  <c r="R122" i="11" s="1"/>
  <c r="Q12" i="11"/>
  <c r="R12" i="11" s="1"/>
  <c r="R407" i="11"/>
  <c r="Q223" i="11"/>
  <c r="R223" i="11" s="1"/>
  <c r="Q181" i="11"/>
  <c r="R181" i="11" s="1"/>
  <c r="Q341" i="11"/>
  <c r="R341" i="11" s="1"/>
  <c r="Q425" i="11"/>
  <c r="R425" i="11" s="1"/>
  <c r="Q418" i="11"/>
  <c r="R418" i="11" s="1"/>
  <c r="Q262" i="11"/>
  <c r="R262" i="11" s="1"/>
  <c r="Q440" i="11"/>
  <c r="R440" i="11" s="1"/>
  <c r="Q353" i="11"/>
  <c r="R353" i="11" s="1"/>
  <c r="Q569" i="11"/>
  <c r="R569" i="11" s="1"/>
  <c r="Q178" i="11"/>
  <c r="R178" i="11" s="1"/>
  <c r="Q378" i="11"/>
  <c r="R378" i="11" s="1"/>
  <c r="Q515" i="11"/>
  <c r="R515" i="11" s="1"/>
  <c r="Q368" i="11"/>
  <c r="R368" i="11" s="1"/>
  <c r="Q392" i="11"/>
  <c r="R392" i="11" s="1"/>
  <c r="Q152" i="11"/>
  <c r="R152" i="11" s="1"/>
  <c r="Q322" i="11"/>
  <c r="R322" i="11" s="1"/>
  <c r="Q496" i="11"/>
  <c r="R496" i="11" s="1"/>
  <c r="Q451" i="11"/>
  <c r="R451" i="11" s="1"/>
  <c r="Q85" i="11"/>
  <c r="R85" i="11" s="1"/>
  <c r="Q165" i="11"/>
  <c r="R165" i="11" s="1"/>
  <c r="Q460" i="11"/>
  <c r="R460" i="11" s="1"/>
  <c r="R333" i="11"/>
  <c r="R27" i="11"/>
  <c r="Q45" i="11"/>
  <c r="R45" i="11" s="1"/>
  <c r="Q359" i="11"/>
  <c r="R359" i="11" s="1"/>
  <c r="R67" i="11"/>
  <c r="Q92" i="11"/>
  <c r="R92" i="11" s="1"/>
  <c r="Q475" i="11"/>
  <c r="R475" i="11" s="1"/>
  <c r="R498" i="11"/>
  <c r="R294" i="11"/>
  <c r="Q337" i="11"/>
  <c r="R337" i="11" s="1"/>
  <c r="Q548" i="11"/>
  <c r="R548" i="11" s="1"/>
  <c r="R542" i="11"/>
  <c r="Q365" i="11"/>
  <c r="R365" i="11" s="1"/>
  <c r="Q228" i="11"/>
  <c r="R228" i="11" s="1"/>
  <c r="R59" i="11"/>
  <c r="R563" i="11"/>
  <c r="Q457" i="11"/>
  <c r="R457" i="11" s="1"/>
  <c r="Q119" i="11"/>
  <c r="R119" i="11" s="1"/>
  <c r="Q52" i="11"/>
  <c r="R52" i="11" s="1"/>
  <c r="Q106" i="11"/>
  <c r="R106" i="11" s="1"/>
  <c r="R356" i="11"/>
  <c r="Q198" i="11"/>
  <c r="R198" i="11" s="1"/>
  <c r="Q102" i="11"/>
  <c r="R102" i="11" s="1"/>
  <c r="Q173" i="11"/>
  <c r="R173" i="11" s="1"/>
  <c r="Q147" i="11"/>
  <c r="R147" i="11" s="1"/>
  <c r="Q188" i="11"/>
  <c r="R188" i="11" s="1"/>
  <c r="Q15" i="11"/>
  <c r="R15" i="11" s="1"/>
  <c r="Q162" i="11"/>
  <c r="R162" i="11" s="1"/>
  <c r="Q561" i="11"/>
  <c r="R561" i="11" s="1"/>
  <c r="Q370" i="11"/>
  <c r="R370" i="11" s="1"/>
  <c r="Q118" i="11"/>
  <c r="R118" i="11" s="1"/>
  <c r="Q296" i="11"/>
  <c r="R296" i="11" s="1"/>
  <c r="Q522" i="11"/>
  <c r="R522" i="11" s="1"/>
  <c r="Q577" i="11"/>
  <c r="R577" i="11" s="1"/>
  <c r="Q437" i="11"/>
  <c r="R437" i="11" s="1"/>
  <c r="Q265" i="11"/>
  <c r="R265" i="11" s="1"/>
  <c r="Q508" i="11"/>
  <c r="R508" i="11" s="1"/>
  <c r="Q139" i="11"/>
  <c r="R139" i="11" s="1"/>
  <c r="Q218" i="11"/>
  <c r="R218" i="11" s="1"/>
  <c r="Q60" i="11"/>
  <c r="R60" i="11" s="1"/>
  <c r="Q186" i="11"/>
  <c r="R186" i="11" s="1"/>
  <c r="Q10" i="11"/>
  <c r="R10" i="11" s="1"/>
  <c r="R154" i="11"/>
  <c r="Q239" i="11"/>
  <c r="R239" i="11" s="1"/>
  <c r="Q580" i="11"/>
  <c r="R580" i="11" s="1"/>
  <c r="Q306" i="11"/>
  <c r="R306" i="11" s="1"/>
  <c r="R96" i="11"/>
  <c r="Q502" i="11"/>
  <c r="R502" i="11" s="1"/>
  <c r="R176" i="11"/>
  <c r="R328" i="11"/>
  <c r="Q391" i="11"/>
  <c r="R391" i="11" s="1"/>
  <c r="Q55" i="11"/>
  <c r="R55" i="11" s="1"/>
  <c r="Q82" i="11"/>
  <c r="R82" i="11" s="1"/>
  <c r="R66" i="11"/>
  <c r="R348" i="11"/>
  <c r="Q453" i="11"/>
  <c r="R453" i="11" s="1"/>
  <c r="R372" i="11"/>
  <c r="Q455" i="11"/>
  <c r="R455" i="11" s="1"/>
  <c r="R388" i="11"/>
  <c r="Q432" i="11"/>
  <c r="R432" i="11" s="1"/>
  <c r="R196" i="11"/>
  <c r="Q168" i="11"/>
  <c r="R168" i="11" s="1"/>
  <c r="Q32" i="11"/>
  <c r="R32" i="11" s="1"/>
  <c r="Q433" i="11"/>
  <c r="R433" i="11" s="1"/>
  <c r="Q415" i="11"/>
  <c r="R415" i="11" s="1"/>
  <c r="Q219" i="11"/>
  <c r="R219" i="11" s="1"/>
  <c r="Q364" i="11"/>
  <c r="R364" i="11" s="1"/>
  <c r="Q305" i="11"/>
  <c r="R305" i="11" s="1"/>
  <c r="Q131" i="11"/>
  <c r="R131" i="11" s="1"/>
  <c r="Q499" i="11"/>
  <c r="R499" i="11" s="1"/>
  <c r="Q484" i="11"/>
  <c r="R484" i="11" s="1"/>
  <c r="Q202" i="11"/>
  <c r="R202" i="11" s="1"/>
  <c r="R464" i="11"/>
  <c r="Q307" i="11"/>
  <c r="R307" i="11" s="1"/>
  <c r="R318" i="11"/>
  <c r="R133" i="11"/>
  <c r="Q509" i="11"/>
  <c r="R509" i="11" s="1"/>
  <c r="Q379" i="11"/>
  <c r="R379" i="11" s="1"/>
  <c r="R505" i="11"/>
  <c r="Q366" i="11"/>
  <c r="R366" i="11" s="1"/>
  <c r="Q121" i="11"/>
  <c r="R121" i="11" s="1"/>
  <c r="R170" i="11"/>
  <c r="R283" i="11"/>
  <c r="Q367" i="11"/>
  <c r="R367" i="11" s="1"/>
  <c r="Q99" i="11"/>
  <c r="R99" i="11" s="1"/>
  <c r="R298" i="11"/>
  <c r="Q129" i="11"/>
  <c r="R129" i="11" s="1"/>
  <c r="Q7" i="11"/>
  <c r="R7" i="11" s="1"/>
  <c r="R28" i="11"/>
  <c r="R41" i="11"/>
  <c r="R560" i="11"/>
  <c r="Q83" i="11"/>
  <c r="R83" i="11" s="1"/>
  <c r="Q405" i="11"/>
  <c r="R405" i="11" s="1"/>
  <c r="R487" i="11"/>
  <c r="Q109" i="11"/>
  <c r="R109" i="11" s="1"/>
  <c r="R420" i="11"/>
  <c r="R86" i="11"/>
  <c r="Q279" i="11"/>
  <c r="R279" i="11" s="1"/>
  <c r="Q200" i="11"/>
  <c r="R200" i="11" s="1"/>
  <c r="Q116" i="11"/>
  <c r="R116" i="11" s="1"/>
  <c r="R497" i="11"/>
  <c r="Q371" i="11"/>
  <c r="R371" i="11" s="1"/>
  <c r="Q266" i="11"/>
  <c r="R266" i="11" s="1"/>
  <c r="R326" i="11"/>
  <c r="Q49" i="11"/>
  <c r="R49" i="11" s="1"/>
  <c r="Q486" i="11"/>
  <c r="R486" i="11" s="1"/>
  <c r="Q297" i="11"/>
  <c r="R297" i="11" s="1"/>
  <c r="R393" i="11"/>
  <c r="Q148" i="11"/>
  <c r="R148" i="11" s="1"/>
  <c r="Q91" i="11"/>
  <c r="R91" i="11" s="1"/>
  <c r="R161" i="11"/>
  <c r="Q14" i="11"/>
  <c r="R14" i="11" s="1"/>
  <c r="R527" i="11"/>
  <c r="Q593" i="11"/>
  <c r="R593" i="11" s="1"/>
  <c r="Q158" i="11"/>
  <c r="R158" i="11" s="1"/>
  <c r="R445" i="11"/>
  <c r="Q260" i="11"/>
  <c r="R260" i="11" s="1"/>
  <c r="Q422" i="11"/>
  <c r="R422" i="11" s="1"/>
  <c r="R238" i="11"/>
  <c r="R490" i="11"/>
  <c r="Q321" i="11"/>
  <c r="R321" i="11" s="1"/>
  <c r="R47" i="11"/>
  <c r="R416" i="11"/>
  <c r="Q320" i="11"/>
  <c r="R320" i="11" s="1"/>
  <c r="R25" i="11"/>
  <c r="Q204" i="11"/>
  <c r="R204" i="11" s="1"/>
  <c r="R434" i="11"/>
  <c r="Q206" i="11"/>
  <c r="R206" i="11" s="1"/>
  <c r="Q463" i="11"/>
  <c r="R463" i="11" s="1"/>
  <c r="R172" i="11"/>
  <c r="Q406" i="11"/>
  <c r="R406" i="11" s="1"/>
  <c r="R78" i="11"/>
  <c r="R295" i="11"/>
  <c r="R269" i="11"/>
  <c r="R435" i="11"/>
  <c r="R352" i="11"/>
  <c r="R575" i="11"/>
  <c r="R553" i="11"/>
  <c r="R584" i="11"/>
  <c r="Q216" i="11"/>
  <c r="R216" i="11" s="1"/>
  <c r="R594" i="11"/>
  <c r="Q29" i="11"/>
  <c r="R29" i="11" s="1"/>
  <c r="Q292" i="11"/>
  <c r="R292" i="11" s="1"/>
  <c r="Q42" i="11"/>
  <c r="R42" i="11" s="1"/>
  <c r="Q89" i="11"/>
  <c r="R89" i="11" s="1"/>
  <c r="Q428" i="11"/>
  <c r="R428" i="11" s="1"/>
  <c r="Q35" i="11"/>
  <c r="R35" i="11" s="1"/>
  <c r="Q192" i="11"/>
  <c r="R192" i="11" s="1"/>
  <c r="Q595" i="11"/>
  <c r="R595" i="11" s="1"/>
  <c r="Q225" i="11"/>
  <c r="R225" i="11" s="1"/>
  <c r="Q568" i="11"/>
  <c r="R568" i="11" s="1"/>
  <c r="Q403" i="11"/>
  <c r="R403" i="11" s="1"/>
  <c r="Q124" i="11"/>
  <c r="R124" i="11" s="1"/>
  <c r="Q344" i="11"/>
  <c r="R344" i="11" s="1"/>
  <c r="Q512" i="11"/>
  <c r="R512" i="11" s="1"/>
  <c r="Q254" i="11"/>
  <c r="R254" i="11" s="1"/>
  <c r="Q478" i="11"/>
  <c r="R478" i="11" s="1"/>
  <c r="Q395" i="11"/>
  <c r="R395" i="11" s="1"/>
  <c r="Q246" i="11"/>
  <c r="R246" i="11" s="1"/>
  <c r="Q30" i="11"/>
  <c r="R30" i="11" s="1"/>
  <c r="Q549" i="11"/>
  <c r="R549" i="11" s="1"/>
  <c r="Q355" i="11"/>
  <c r="R355" i="11" s="1"/>
  <c r="Q232" i="11"/>
  <c r="R232" i="11" s="1"/>
  <c r="Q31" i="11"/>
  <c r="R31" i="11" s="1"/>
  <c r="Q571" i="11"/>
  <c r="R571" i="11" s="1"/>
  <c r="Q412" i="11"/>
  <c r="R412" i="11" s="1"/>
  <c r="Q293" i="11"/>
  <c r="R293" i="11" s="1"/>
  <c r="Q120" i="11"/>
  <c r="R120" i="11" s="1"/>
  <c r="R63" i="11"/>
  <c r="R39" i="11"/>
  <c r="R145" i="11"/>
  <c r="R519" i="11"/>
  <c r="R191" i="11"/>
  <c r="R351" i="11"/>
  <c r="R385" i="11"/>
  <c r="Q249" i="11"/>
  <c r="R249" i="11" s="1"/>
  <c r="Q394" i="11"/>
  <c r="R394" i="11" s="1"/>
  <c r="R436" i="11"/>
  <c r="Q220" i="11"/>
  <c r="R220" i="11" s="1"/>
  <c r="Q400" i="11"/>
  <c r="R400" i="11" s="1"/>
  <c r="R564" i="11"/>
  <c r="Q33" i="11"/>
  <c r="R33" i="11" s="1"/>
  <c r="Q417" i="11"/>
  <c r="R417" i="11" s="1"/>
  <c r="Q518" i="11"/>
  <c r="R518" i="11" s="1"/>
  <c r="Q546" i="11"/>
  <c r="R546" i="11" s="1"/>
  <c r="Q149" i="11"/>
  <c r="R149" i="11" s="1"/>
  <c r="Q591" i="11"/>
  <c r="R591" i="11" s="1"/>
  <c r="Q319" i="11"/>
  <c r="R319" i="11" s="1"/>
  <c r="Q586" i="11"/>
  <c r="R586" i="11" s="1"/>
  <c r="Q363" i="11"/>
  <c r="R363" i="11" s="1"/>
  <c r="Q543" i="11"/>
  <c r="R543" i="11" s="1"/>
  <c r="Q525" i="11"/>
  <c r="R525" i="11" s="1"/>
  <c r="Q446" i="11"/>
  <c r="R446" i="11" s="1"/>
  <c r="Q492" i="11"/>
  <c r="R492" i="11" s="1"/>
  <c r="Q308" i="11"/>
  <c r="R308" i="11" s="1"/>
  <c r="Q128" i="11"/>
  <c r="R128" i="11" s="1"/>
  <c r="Q472" i="11"/>
  <c r="R472" i="11" s="1"/>
  <c r="Q8" i="11"/>
  <c r="R8" i="11" s="1"/>
  <c r="Q304" i="11"/>
  <c r="R304" i="11" s="1"/>
  <c r="Q555" i="11"/>
  <c r="R555" i="11" s="1"/>
  <c r="Q448" i="11"/>
  <c r="R448" i="11" s="1"/>
  <c r="Q330" i="11"/>
  <c r="R330" i="11" s="1"/>
  <c r="Q104" i="11"/>
  <c r="R104" i="11" s="1"/>
  <c r="Q211" i="11"/>
  <c r="R211" i="11" s="1"/>
  <c r="Q520" i="11"/>
  <c r="R520" i="11" s="1"/>
  <c r="Q261" i="11"/>
  <c r="R261" i="11" s="1"/>
  <c r="Q516" i="11"/>
  <c r="R516" i="11" s="1"/>
  <c r="Q480" i="11"/>
  <c r="R480" i="11" s="1"/>
  <c r="Q257" i="11"/>
  <c r="R257" i="11" s="1"/>
  <c r="Q190" i="11"/>
  <c r="R190" i="11" s="1"/>
  <c r="Q58" i="11"/>
  <c r="R58" i="11" s="1"/>
  <c r="Q278" i="11"/>
  <c r="R278" i="11" s="1"/>
  <c r="Q270" i="11"/>
  <c r="R270" i="11" s="1"/>
  <c r="Q286" i="11"/>
  <c r="R286" i="11" s="1"/>
  <c r="Q255" i="11"/>
  <c r="R255" i="11" s="1"/>
  <c r="Q277" i="11"/>
  <c r="R277" i="11" s="1"/>
  <c r="Q117" i="11"/>
  <c r="R117" i="11" s="1"/>
  <c r="Q81" i="11"/>
  <c r="R81" i="11" s="1"/>
  <c r="Q11" i="11"/>
  <c r="R11" i="11" s="1"/>
  <c r="Q389" i="11"/>
  <c r="R389" i="11" s="1"/>
  <c r="Q142" i="11"/>
  <c r="R142" i="11" s="1"/>
  <c r="Q574" i="11"/>
  <c r="R574" i="11" s="1"/>
  <c r="Q245" i="11"/>
  <c r="R245" i="11" s="1"/>
  <c r="Q268" i="11"/>
  <c r="R268" i="11" s="1"/>
  <c r="Q70" i="11"/>
  <c r="R70" i="11" s="1"/>
  <c r="Q230" i="11"/>
  <c r="R230" i="11" s="1"/>
  <c r="Q442" i="11"/>
  <c r="R442" i="11" s="1"/>
  <c r="Q137" i="11"/>
  <c r="R137" i="11" s="1"/>
  <c r="Q240" i="11"/>
  <c r="R240" i="11" s="1"/>
  <c r="Q282" i="11"/>
  <c r="R282" i="11" s="1"/>
  <c r="Q212" i="11"/>
  <c r="R212" i="11" s="1"/>
  <c r="Q164" i="11"/>
  <c r="R164" i="11" s="1"/>
</calcChain>
</file>

<file path=xl/sharedStrings.xml><?xml version="1.0" encoding="utf-8"?>
<sst xmlns="http://schemas.openxmlformats.org/spreadsheetml/2006/main" count="3689" uniqueCount="77">
  <si>
    <t>Alt</t>
  </si>
  <si>
    <t>Ost</t>
  </si>
  <si>
    <t>Müller</t>
  </si>
  <si>
    <t>Flasche</t>
  </si>
  <si>
    <t>Saft GmbH</t>
  </si>
  <si>
    <t>Nord</t>
  </si>
  <si>
    <t>Schmidt</t>
  </si>
  <si>
    <t>Faß</t>
  </si>
  <si>
    <t>Alkohol AG</t>
  </si>
  <si>
    <t>West</t>
  </si>
  <si>
    <t xml:space="preserve">Meier </t>
  </si>
  <si>
    <t>x</t>
  </si>
  <si>
    <t>Flott AG</t>
  </si>
  <si>
    <t>Schulz</t>
  </si>
  <si>
    <t>Getränke AG</t>
  </si>
  <si>
    <t>Süd</t>
  </si>
  <si>
    <t>Keil</t>
  </si>
  <si>
    <t>Pils</t>
  </si>
  <si>
    <t>Kölsch</t>
  </si>
  <si>
    <t>München</t>
  </si>
  <si>
    <t>Düsseldorf</t>
  </si>
  <si>
    <t>Ort</t>
  </si>
  <si>
    <t>Summe</t>
  </si>
  <si>
    <t>Brutto</t>
  </si>
  <si>
    <t>Ust</t>
  </si>
  <si>
    <t>Netto-
Umsatz</t>
  </si>
  <si>
    <t xml:space="preserve">Güte-
klasse </t>
  </si>
  <si>
    <t>Händler</t>
  </si>
  <si>
    <t>Interne Verr-Nr.</t>
  </si>
  <si>
    <t>Proben-wert</t>
  </si>
  <si>
    <t>Express</t>
  </si>
  <si>
    <t>Sonder-preis</t>
  </si>
  <si>
    <t>Preis</t>
  </si>
  <si>
    <t>Menge</t>
  </si>
  <si>
    <t>Gefäß</t>
  </si>
  <si>
    <t>Verkäufer</t>
  </si>
  <si>
    <t>Gebiet</t>
  </si>
  <si>
    <t>Produkt</t>
  </si>
  <si>
    <t>A</t>
  </si>
  <si>
    <t>Umsatz</t>
  </si>
  <si>
    <t>E</t>
  </si>
  <si>
    <t>0,91 - 1,00</t>
  </si>
  <si>
    <t>D</t>
  </si>
  <si>
    <t>0,58 - 0,90</t>
  </si>
  <si>
    <t>C</t>
  </si>
  <si>
    <t>0,46 - 0,57</t>
  </si>
  <si>
    <t>B</t>
  </si>
  <si>
    <t>0,34 - 0,45</t>
  </si>
  <si>
    <t>0,00 - 0,33</t>
  </si>
  <si>
    <t>Güteklasse</t>
  </si>
  <si>
    <t>untere Grenze</t>
  </si>
  <si>
    <t>Intervalle</t>
  </si>
  <si>
    <t>Kleeweg 9</t>
  </si>
  <si>
    <t>Hanssen</t>
  </si>
  <si>
    <t>Hamburg</t>
  </si>
  <si>
    <t>Rehweg 189</t>
  </si>
  <si>
    <t>Leitz</t>
  </si>
  <si>
    <t>Köln</t>
  </si>
  <si>
    <t>Schneestr. 5</t>
  </si>
  <si>
    <t>Zeppelin</t>
  </si>
  <si>
    <t>Wehstr. 87</t>
  </si>
  <si>
    <t>Steiner</t>
  </si>
  <si>
    <t>PLZ</t>
  </si>
  <si>
    <t>Str</t>
  </si>
  <si>
    <t>Namen</t>
  </si>
  <si>
    <t>betreuender
Mitarbeiter</t>
  </si>
  <si>
    <t>Händleradressen</t>
  </si>
  <si>
    <t>Anzahl Buchungsposten</t>
  </si>
  <si>
    <t>Ldf Nr</t>
  </si>
  <si>
    <t>Schmitz</t>
  </si>
  <si>
    <t>Schildz</t>
  </si>
  <si>
    <t>Schnell GmbH</t>
  </si>
  <si>
    <t>Feeweg 19</t>
  </si>
  <si>
    <t>Schmidt AG</t>
  </si>
  <si>
    <t>Curio</t>
  </si>
  <si>
    <t>Ziel</t>
  </si>
  <si>
    <t>Bestell-datum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</si>
</sst>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rgb="FF7F7F7F"/>
      </top>
      <bottom/>
      <diagonal/>
    </border>
    <border>
      <left style="thin">
        <color theme="6" tint="0.3999755851924192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Alignment="1">
      <alignment horizontal="center"/>
    </xf>
    <xf numFmtId="2" fontId="1" fillId="0" borderId="0" xfId="1" applyNumberFormat="1"/>
    <xf numFmtId="0" fontId="1" fillId="0" borderId="2" xfId="1" applyBorder="1"/>
    <xf numFmtId="0" fontId="1" fillId="0" borderId="1" xfId="1" applyFont="1" applyBorder="1"/>
    <xf numFmtId="0" fontId="1" fillId="0" borderId="3" xfId="1" applyBorder="1"/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9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7" xfId="0" applyFont="1" applyFill="1" applyBorder="1"/>
    <xf numFmtId="0" fontId="0" fillId="0" borderId="8" xfId="0" applyFont="1" applyFill="1" applyBorder="1"/>
    <xf numFmtId="3" fontId="0" fillId="0" borderId="8" xfId="0" applyNumberFormat="1" applyFont="1" applyFill="1" applyBorder="1"/>
    <xf numFmtId="44" fontId="0" fillId="0" borderId="8" xfId="0" applyNumberFormat="1" applyFont="1" applyFill="1" applyBorder="1"/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8" xfId="0" applyNumberFormat="1" applyFont="1" applyFill="1" applyBorder="1"/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6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6" tint="0.39997558519241921"/>
        </left>
        <right/>
        <top style="thin">
          <color theme="6" tint="0.39997558519241921"/>
        </top>
        <bottom/>
        <vertical/>
        <horizontal/>
      </border>
    </dxf>
    <dxf>
      <border outline="0"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Umsatz2014" displayName="Umsatz2014" ref="A5:R601" totalsRowShown="0" headerRowDxfId="20" dataDxfId="19" tableBorderDxfId="18">
  <autoFilter ref="A5:R601"/>
  <tableColumns count="18">
    <tableColumn id="1" name="Ldf Nr" dataDxfId="17"/>
    <tableColumn id="2" name="Produkt" dataDxfId="16"/>
    <tableColumn id="3" name="Gebiet" dataDxfId="15"/>
    <tableColumn id="4" name="Verkäufer" dataDxfId="14"/>
    <tableColumn id="5" name="Gefäß" dataDxfId="13"/>
    <tableColumn id="6" name="Menge" dataDxfId="12"/>
    <tableColumn id="7" name="Preis" dataDxfId="11"/>
    <tableColumn id="18" name="Bestell-datum" dataDxfId="10"/>
    <tableColumn id="8" name="Händler" dataDxfId="9"/>
    <tableColumn id="9" name="Sonder-preis" dataDxfId="8"/>
    <tableColumn id="10" name="Express" dataDxfId="7"/>
    <tableColumn id="11" name="Proben-wert" dataDxfId="6"/>
    <tableColumn id="12" name="Interne Verr-Nr." dataDxfId="5"/>
    <tableColumn id="13" name="Güte-_x000a_klasse " dataDxfId="4">
      <calculatedColumnFormula>VLOOKUP(L6,Güteklasse!$B$4:$C$8,2)</calculatedColumnFormula>
    </tableColumn>
    <tableColumn id="14" name="Ziel" dataDxfId="3">
      <calculatedColumnFormula>VLOOKUP(I6,Händleradressen!$B$3:$E$6,4,0)</calculatedColumnFormula>
    </tableColumn>
    <tableColumn id="15" name="Netto-_x000a_Umsatz" dataDxfId="2">
      <calculatedColumnFormula>F6*G6</calculatedColumnFormula>
    </tableColumn>
    <tableColumn id="16" name="Ust" dataDxfId="1">
      <calculatedColumnFormula>P6*$P$1</calculatedColumnFormula>
    </tableColumn>
    <tableColumn id="17" name="Brutto" dataDxfId="0">
      <calculatedColumnFormula>P6+Q6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1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9.7109375" customWidth="1"/>
    <col min="2" max="2" width="11" customWidth="1"/>
    <col min="3" max="3" width="10.28515625" customWidth="1"/>
    <col min="4" max="4" width="13" customWidth="1"/>
    <col min="5" max="5" width="10" customWidth="1"/>
    <col min="6" max="6" width="10.7109375" customWidth="1"/>
    <col min="7" max="8" width="12.42578125" customWidth="1"/>
    <col min="9" max="9" width="11.7109375" customWidth="1"/>
    <col min="10" max="10" width="11.5703125" customWidth="1"/>
    <col min="11" max="11" width="9.7109375" customWidth="1"/>
    <col min="12" max="12" width="10" customWidth="1"/>
    <col min="13" max="13" width="10.7109375" customWidth="1"/>
    <col min="14" max="14" width="10" customWidth="1"/>
    <col min="15" max="15" width="10.85546875" customWidth="1"/>
    <col min="16" max="16" width="15" customWidth="1"/>
    <col min="17" max="18" width="14.28515625" customWidth="1"/>
  </cols>
  <sheetData>
    <row r="1" spans="1:18" ht="12.75" customHeight="1" x14ac:dyDescent="0.25">
      <c r="A1" s="11" t="s">
        <v>39</v>
      </c>
      <c r="C1" s="12"/>
      <c r="D1" s="13"/>
      <c r="E1" s="14"/>
      <c r="F1" s="15"/>
      <c r="G1" s="16"/>
      <c r="H1" s="16"/>
      <c r="J1" s="16"/>
      <c r="K1" s="17"/>
      <c r="L1" s="16"/>
      <c r="M1" s="18"/>
      <c r="O1" s="21" t="s">
        <v>24</v>
      </c>
      <c r="P1" s="22">
        <v>0.19</v>
      </c>
      <c r="R1" s="20"/>
    </row>
    <row r="2" spans="1:18" ht="12.75" customHeight="1" x14ac:dyDescent="0.25">
      <c r="B2" s="11"/>
      <c r="C2" s="12"/>
      <c r="D2" s="13"/>
      <c r="E2" s="14"/>
      <c r="F2" s="15"/>
      <c r="G2" s="16"/>
      <c r="H2" s="16"/>
      <c r="J2" s="16"/>
      <c r="K2" s="17"/>
      <c r="L2" s="16"/>
      <c r="M2" s="18"/>
      <c r="O2" s="23" t="s">
        <v>22</v>
      </c>
      <c r="P2" s="24">
        <f>SUM(P6:P1048576)</f>
        <v>17096253.510000005</v>
      </c>
      <c r="Q2" s="19"/>
      <c r="R2" s="20"/>
    </row>
    <row r="3" spans="1:18" ht="12.75" customHeight="1" x14ac:dyDescent="0.25">
      <c r="B3" s="11"/>
      <c r="C3" s="12"/>
      <c r="D3" s="13"/>
      <c r="E3" s="14"/>
      <c r="F3" s="15"/>
      <c r="G3" s="16"/>
      <c r="H3" s="16"/>
      <c r="J3" s="16"/>
      <c r="K3" s="17"/>
      <c r="L3" s="16"/>
      <c r="M3" s="18"/>
      <c r="O3" s="23" t="s">
        <v>67</v>
      </c>
      <c r="P3" s="25">
        <f>COUNT(P6:P1048576)</f>
        <v>596</v>
      </c>
      <c r="Q3" s="19"/>
      <c r="R3" s="20"/>
    </row>
    <row r="4" spans="1:18" ht="12.75" customHeight="1" x14ac:dyDescent="0.25"/>
    <row r="5" spans="1:18" s="39" customFormat="1" ht="30" x14ac:dyDescent="0.25">
      <c r="A5" s="35" t="s">
        <v>68</v>
      </c>
      <c r="B5" s="36" t="s">
        <v>37</v>
      </c>
      <c r="C5" s="36" t="s">
        <v>36</v>
      </c>
      <c r="D5" s="36" t="s">
        <v>35</v>
      </c>
      <c r="E5" s="36" t="s">
        <v>34</v>
      </c>
      <c r="F5" s="37" t="s">
        <v>33</v>
      </c>
      <c r="G5" s="38" t="s">
        <v>32</v>
      </c>
      <c r="H5" s="38" t="s">
        <v>76</v>
      </c>
      <c r="I5" s="36" t="s">
        <v>27</v>
      </c>
      <c r="J5" s="38" t="s">
        <v>31</v>
      </c>
      <c r="K5" s="38" t="s">
        <v>30</v>
      </c>
      <c r="L5" s="38" t="s">
        <v>29</v>
      </c>
      <c r="M5" s="36" t="s">
        <v>28</v>
      </c>
      <c r="N5" s="36" t="s">
        <v>26</v>
      </c>
      <c r="O5" s="36" t="s">
        <v>75</v>
      </c>
      <c r="P5" s="38" t="s">
        <v>25</v>
      </c>
      <c r="Q5" s="38" t="s">
        <v>24</v>
      </c>
      <c r="R5" s="38" t="s">
        <v>23</v>
      </c>
    </row>
    <row r="6" spans="1:18" x14ac:dyDescent="0.25">
      <c r="A6" s="26">
        <v>437</v>
      </c>
      <c r="B6" s="27" t="s">
        <v>18</v>
      </c>
      <c r="C6" s="27" t="s">
        <v>9</v>
      </c>
      <c r="D6" s="27" t="s">
        <v>74</v>
      </c>
      <c r="E6" s="27" t="s">
        <v>7</v>
      </c>
      <c r="F6" s="28">
        <v>29</v>
      </c>
      <c r="G6" s="29">
        <v>48.44</v>
      </c>
      <c r="H6" s="40">
        <v>41275</v>
      </c>
      <c r="I6" s="27" t="s">
        <v>4</v>
      </c>
      <c r="J6" s="30" t="s">
        <v>11</v>
      </c>
      <c r="K6" s="30" t="s">
        <v>11</v>
      </c>
      <c r="L6" s="30">
        <v>0.73</v>
      </c>
      <c r="M6" s="27">
        <v>1</v>
      </c>
      <c r="N6" s="31" t="str">
        <f>VLOOKUP(L6,Güteklasse!$B$4:$C$8,2)</f>
        <v>D</v>
      </c>
      <c r="O6" s="27" t="str">
        <f>VLOOKUP(I6,Händleradressen!$B$3:$E$6,4,0)</f>
        <v>Köln</v>
      </c>
      <c r="P6" s="29">
        <f t="shared" ref="P6:P69" si="0">F6*G6</f>
        <v>1404.76</v>
      </c>
      <c r="Q6" s="29">
        <f t="shared" ref="Q6:Q69" si="1">P6*$P$1</f>
        <v>266.90440000000001</v>
      </c>
      <c r="R6" s="29">
        <f t="shared" ref="R6:R69" si="2">P6+Q6</f>
        <v>1671.6644000000001</v>
      </c>
    </row>
    <row r="7" spans="1:18" x14ac:dyDescent="0.25">
      <c r="A7" s="26">
        <v>53</v>
      </c>
      <c r="B7" s="27" t="s">
        <v>17</v>
      </c>
      <c r="C7" s="27" t="s">
        <v>9</v>
      </c>
      <c r="D7" s="27" t="s">
        <v>6</v>
      </c>
      <c r="E7" s="27" t="s">
        <v>7</v>
      </c>
      <c r="F7" s="28">
        <v>26</v>
      </c>
      <c r="G7" s="29">
        <v>49.63</v>
      </c>
      <c r="H7" s="40">
        <v>41276</v>
      </c>
      <c r="I7" s="27" t="s">
        <v>12</v>
      </c>
      <c r="J7" s="30" t="s">
        <v>11</v>
      </c>
      <c r="K7" s="30" t="s">
        <v>11</v>
      </c>
      <c r="L7" s="30">
        <v>0.01</v>
      </c>
      <c r="M7" s="27">
        <v>1</v>
      </c>
      <c r="N7" s="31" t="str">
        <f>VLOOKUP(L7,Güteklasse!$B$4:$C$8,2)</f>
        <v>A</v>
      </c>
      <c r="O7" s="27" t="str">
        <f>VLOOKUP(I7,Händleradressen!$B$3:$E$6,4,0)</f>
        <v>Hamburg</v>
      </c>
      <c r="P7" s="29">
        <f t="shared" si="0"/>
        <v>1290.3800000000001</v>
      </c>
      <c r="Q7" s="29">
        <f t="shared" si="1"/>
        <v>245.17220000000003</v>
      </c>
      <c r="R7" s="29">
        <f t="shared" si="2"/>
        <v>1535.5522000000001</v>
      </c>
    </row>
    <row r="8" spans="1:18" x14ac:dyDescent="0.25">
      <c r="A8" s="26">
        <v>284</v>
      </c>
      <c r="B8" s="27" t="s">
        <v>18</v>
      </c>
      <c r="C8" s="27" t="s">
        <v>9</v>
      </c>
      <c r="D8" s="27" t="s">
        <v>74</v>
      </c>
      <c r="E8" s="27" t="s">
        <v>7</v>
      </c>
      <c r="F8" s="28">
        <v>21</v>
      </c>
      <c r="G8" s="29">
        <v>51.17</v>
      </c>
      <c r="H8" s="40">
        <v>41277</v>
      </c>
      <c r="I8" s="27" t="s">
        <v>12</v>
      </c>
      <c r="J8" s="30" t="s">
        <v>11</v>
      </c>
      <c r="K8" s="30" t="s">
        <v>11</v>
      </c>
      <c r="L8" s="30">
        <v>0.46</v>
      </c>
      <c r="M8" s="27">
        <v>4</v>
      </c>
      <c r="N8" s="31" t="str">
        <f>VLOOKUP(L8,Güteklasse!$B$4:$C$8,2)</f>
        <v>C</v>
      </c>
      <c r="O8" s="27" t="str">
        <f>VLOOKUP(I8,Händleradressen!$B$3:$E$6,4,0)</f>
        <v>Hamburg</v>
      </c>
      <c r="P8" s="29">
        <f t="shared" si="0"/>
        <v>1074.57</v>
      </c>
      <c r="Q8" s="29">
        <f t="shared" si="1"/>
        <v>204.16829999999999</v>
      </c>
      <c r="R8" s="29">
        <f t="shared" si="2"/>
        <v>1278.7383</v>
      </c>
    </row>
    <row r="9" spans="1:18" x14ac:dyDescent="0.25">
      <c r="A9" s="26">
        <v>128</v>
      </c>
      <c r="B9" s="27" t="s">
        <v>0</v>
      </c>
      <c r="C9" s="27" t="s">
        <v>15</v>
      </c>
      <c r="D9" s="27" t="s">
        <v>2</v>
      </c>
      <c r="E9" s="27" t="s">
        <v>7</v>
      </c>
      <c r="F9" s="28">
        <v>3463</v>
      </c>
      <c r="G9" s="29">
        <v>53.14</v>
      </c>
      <c r="H9" s="40">
        <v>41278</v>
      </c>
      <c r="I9" s="27" t="s">
        <v>12</v>
      </c>
      <c r="J9" s="30" t="s">
        <v>11</v>
      </c>
      <c r="K9" s="30" t="s">
        <v>11</v>
      </c>
      <c r="L9" s="30">
        <v>0.22</v>
      </c>
      <c r="M9" s="27">
        <v>4</v>
      </c>
      <c r="N9" s="31" t="str">
        <f>VLOOKUP(L9,Güteklasse!$B$4:$C$8,2)</f>
        <v>A</v>
      </c>
      <c r="O9" s="27" t="str">
        <f>VLOOKUP(I9,Händleradressen!$B$3:$E$6,4,0)</f>
        <v>Hamburg</v>
      </c>
      <c r="P9" s="29">
        <f t="shared" si="0"/>
        <v>184023.82</v>
      </c>
      <c r="Q9" s="29">
        <f t="shared" si="1"/>
        <v>34964.525800000003</v>
      </c>
      <c r="R9" s="29">
        <f t="shared" si="2"/>
        <v>218988.34580000001</v>
      </c>
    </row>
    <row r="10" spans="1:18" x14ac:dyDescent="0.25">
      <c r="A10" s="26">
        <v>4</v>
      </c>
      <c r="B10" s="27" t="s">
        <v>0</v>
      </c>
      <c r="C10" s="27" t="s">
        <v>15</v>
      </c>
      <c r="D10" s="27" t="s">
        <v>10</v>
      </c>
      <c r="E10" s="27" t="s">
        <v>3</v>
      </c>
      <c r="F10" s="28">
        <v>32</v>
      </c>
      <c r="G10" s="29">
        <v>0.03</v>
      </c>
      <c r="H10" s="40">
        <v>41279</v>
      </c>
      <c r="I10" s="27" t="s">
        <v>14</v>
      </c>
      <c r="J10" s="30" t="s">
        <v>11</v>
      </c>
      <c r="K10" s="30"/>
      <c r="L10" s="30">
        <v>0.33</v>
      </c>
      <c r="M10" s="27">
        <v>2</v>
      </c>
      <c r="N10" s="31" t="str">
        <f>VLOOKUP(L10,Güteklasse!$B$4:$C$8,2)</f>
        <v>A</v>
      </c>
      <c r="O10" s="27" t="str">
        <f>VLOOKUP(I10,Händleradressen!$B$3:$E$6,4,0)</f>
        <v>München</v>
      </c>
      <c r="P10" s="29">
        <f t="shared" si="0"/>
        <v>0.96</v>
      </c>
      <c r="Q10" s="29">
        <f t="shared" si="1"/>
        <v>0.18240000000000001</v>
      </c>
      <c r="R10" s="29">
        <f t="shared" si="2"/>
        <v>1.1423999999999999</v>
      </c>
    </row>
    <row r="11" spans="1:18" x14ac:dyDescent="0.25">
      <c r="A11" s="26">
        <v>13</v>
      </c>
      <c r="B11" s="27" t="s">
        <v>18</v>
      </c>
      <c r="C11" s="27" t="s">
        <v>9</v>
      </c>
      <c r="D11" s="27" t="s">
        <v>6</v>
      </c>
      <c r="E11" s="27" t="s">
        <v>3</v>
      </c>
      <c r="F11" s="28">
        <v>10</v>
      </c>
      <c r="G11" s="29">
        <v>0.15</v>
      </c>
      <c r="H11" s="40">
        <v>41280</v>
      </c>
      <c r="I11" s="27" t="s">
        <v>8</v>
      </c>
      <c r="J11" s="30" t="s">
        <v>11</v>
      </c>
      <c r="K11" s="30"/>
      <c r="L11" s="30">
        <v>0.92</v>
      </c>
      <c r="M11" s="27">
        <v>5</v>
      </c>
      <c r="N11" s="31" t="str">
        <f>VLOOKUP(L11,Güteklasse!$B$4:$C$8,2)</f>
        <v>E</v>
      </c>
      <c r="O11" s="27" t="str">
        <f>VLOOKUP(I11,Händleradressen!$B$3:$E$6,4,0)</f>
        <v>Düsseldorf</v>
      </c>
      <c r="P11" s="29">
        <f t="shared" si="0"/>
        <v>1.5</v>
      </c>
      <c r="Q11" s="29">
        <f t="shared" si="1"/>
        <v>0.28500000000000003</v>
      </c>
      <c r="R11" s="29">
        <f t="shared" si="2"/>
        <v>1.7850000000000001</v>
      </c>
    </row>
    <row r="12" spans="1:18" x14ac:dyDescent="0.25">
      <c r="A12" s="26">
        <v>23</v>
      </c>
      <c r="B12" s="27" t="s">
        <v>18</v>
      </c>
      <c r="C12" s="27" t="s">
        <v>1</v>
      </c>
      <c r="D12" s="27" t="s">
        <v>10</v>
      </c>
      <c r="E12" s="27" t="s">
        <v>3</v>
      </c>
      <c r="F12" s="28">
        <v>4</v>
      </c>
      <c r="G12" s="29">
        <v>0.43</v>
      </c>
      <c r="H12" s="40">
        <v>41281</v>
      </c>
      <c r="I12" s="27" t="s">
        <v>14</v>
      </c>
      <c r="J12" s="30"/>
      <c r="K12" s="30"/>
      <c r="L12" s="30">
        <v>0.63</v>
      </c>
      <c r="M12" s="27">
        <v>4</v>
      </c>
      <c r="N12" s="31" t="str">
        <f>VLOOKUP(L12,Güteklasse!$B$4:$C$8,2)</f>
        <v>D</v>
      </c>
      <c r="O12" s="27" t="str">
        <f>VLOOKUP(I12,Händleradressen!$B$3:$E$6,4,0)</f>
        <v>München</v>
      </c>
      <c r="P12" s="29">
        <f t="shared" si="0"/>
        <v>1.72</v>
      </c>
      <c r="Q12" s="29">
        <f t="shared" si="1"/>
        <v>0.32679999999999998</v>
      </c>
      <c r="R12" s="29">
        <f t="shared" si="2"/>
        <v>2.0468000000000002</v>
      </c>
    </row>
    <row r="13" spans="1:18" x14ac:dyDescent="0.25">
      <c r="A13" s="26">
        <v>7</v>
      </c>
      <c r="B13" s="27" t="s">
        <v>0</v>
      </c>
      <c r="C13" s="27" t="s">
        <v>9</v>
      </c>
      <c r="D13" s="27" t="s">
        <v>6</v>
      </c>
      <c r="E13" s="27" t="s">
        <v>3</v>
      </c>
      <c r="F13" s="28">
        <v>35</v>
      </c>
      <c r="G13" s="29">
        <v>0.05</v>
      </c>
      <c r="H13" s="40">
        <v>41282</v>
      </c>
      <c r="I13" s="27" t="s">
        <v>14</v>
      </c>
      <c r="J13" s="30" t="s">
        <v>11</v>
      </c>
      <c r="K13" s="30"/>
      <c r="L13" s="30">
        <v>0.72</v>
      </c>
      <c r="M13" s="27">
        <v>2</v>
      </c>
      <c r="N13" s="31" t="str">
        <f>VLOOKUP(L13,Güteklasse!$B$4:$C$8,2)</f>
        <v>D</v>
      </c>
      <c r="O13" s="27" t="str">
        <f>VLOOKUP(I13,Händleradressen!$B$3:$E$6,4,0)</f>
        <v>München</v>
      </c>
      <c r="P13" s="29">
        <f t="shared" si="0"/>
        <v>1.75</v>
      </c>
      <c r="Q13" s="29">
        <f t="shared" si="1"/>
        <v>0.33250000000000002</v>
      </c>
      <c r="R13" s="29">
        <f t="shared" si="2"/>
        <v>2.0825</v>
      </c>
    </row>
    <row r="14" spans="1:18" x14ac:dyDescent="0.25">
      <c r="A14" s="26">
        <v>6</v>
      </c>
      <c r="B14" s="27" t="s">
        <v>18</v>
      </c>
      <c r="C14" s="27" t="s">
        <v>9</v>
      </c>
      <c r="D14" s="27" t="s">
        <v>74</v>
      </c>
      <c r="E14" s="27" t="s">
        <v>3</v>
      </c>
      <c r="F14" s="28">
        <v>79</v>
      </c>
      <c r="G14" s="29">
        <v>0.04</v>
      </c>
      <c r="H14" s="40">
        <v>41283</v>
      </c>
      <c r="I14" s="27" t="s">
        <v>8</v>
      </c>
      <c r="J14" s="30" t="s">
        <v>11</v>
      </c>
      <c r="K14" s="30"/>
      <c r="L14" s="30">
        <v>0.53</v>
      </c>
      <c r="M14" s="27">
        <v>3</v>
      </c>
      <c r="N14" s="31" t="str">
        <f>VLOOKUP(L14,Güteklasse!$B$4:$C$8,2)</f>
        <v>C</v>
      </c>
      <c r="O14" s="27" t="str">
        <f>VLOOKUP(I14,Händleradressen!$B$3:$E$6,4,0)</f>
        <v>Düsseldorf</v>
      </c>
      <c r="P14" s="29">
        <f t="shared" si="0"/>
        <v>3.16</v>
      </c>
      <c r="Q14" s="29">
        <f t="shared" si="1"/>
        <v>0.60040000000000004</v>
      </c>
      <c r="R14" s="29">
        <f t="shared" si="2"/>
        <v>3.7604000000000002</v>
      </c>
    </row>
    <row r="15" spans="1:18" x14ac:dyDescent="0.25">
      <c r="A15" s="26">
        <v>1</v>
      </c>
      <c r="B15" s="27" t="s">
        <v>0</v>
      </c>
      <c r="C15" s="27" t="s">
        <v>9</v>
      </c>
      <c r="D15" s="27" t="s">
        <v>10</v>
      </c>
      <c r="E15" s="27" t="s">
        <v>3</v>
      </c>
      <c r="F15" s="28">
        <v>345</v>
      </c>
      <c r="G15" s="29">
        <v>0.01</v>
      </c>
      <c r="H15" s="40">
        <v>41284</v>
      </c>
      <c r="I15" s="27" t="s">
        <v>8</v>
      </c>
      <c r="J15" s="30" t="s">
        <v>11</v>
      </c>
      <c r="K15" s="30"/>
      <c r="L15" s="30">
        <v>0.12</v>
      </c>
      <c r="M15" s="27">
        <v>4</v>
      </c>
      <c r="N15" s="31" t="str">
        <f>VLOOKUP(L15,Güteklasse!$B$4:$C$8,2)</f>
        <v>A</v>
      </c>
      <c r="O15" s="27" t="str">
        <f>VLOOKUP(I15,Händleradressen!$B$3:$E$6,4,0)</f>
        <v>Düsseldorf</v>
      </c>
      <c r="P15" s="29">
        <f t="shared" si="0"/>
        <v>3.45</v>
      </c>
      <c r="Q15" s="29">
        <f t="shared" si="1"/>
        <v>0.65550000000000008</v>
      </c>
      <c r="R15" s="29">
        <f t="shared" si="2"/>
        <v>4.1055000000000001</v>
      </c>
    </row>
    <row r="16" spans="1:18" x14ac:dyDescent="0.25">
      <c r="A16" s="26">
        <v>11</v>
      </c>
      <c r="B16" s="27" t="s">
        <v>17</v>
      </c>
      <c r="C16" s="27" t="s">
        <v>15</v>
      </c>
      <c r="D16" s="27" t="s">
        <v>10</v>
      </c>
      <c r="E16" s="27" t="s">
        <v>3</v>
      </c>
      <c r="F16" s="28">
        <v>66</v>
      </c>
      <c r="G16" s="29">
        <v>0.06</v>
      </c>
      <c r="H16" s="40">
        <v>41285</v>
      </c>
      <c r="I16" s="27" t="s">
        <v>4</v>
      </c>
      <c r="J16" s="30" t="s">
        <v>11</v>
      </c>
      <c r="K16" s="30"/>
      <c r="L16" s="30">
        <v>0.64</v>
      </c>
      <c r="M16" s="27">
        <v>3</v>
      </c>
      <c r="N16" s="31" t="str">
        <f>VLOOKUP(L16,Güteklasse!$B$4:$C$8,2)</f>
        <v>D</v>
      </c>
      <c r="O16" s="27" t="str">
        <f>VLOOKUP(I16,Händleradressen!$B$3:$E$6,4,0)</f>
        <v>Köln</v>
      </c>
      <c r="P16" s="29">
        <f t="shared" si="0"/>
        <v>3.96</v>
      </c>
      <c r="Q16" s="29">
        <f t="shared" si="1"/>
        <v>0.75239999999999996</v>
      </c>
      <c r="R16" s="29">
        <f t="shared" si="2"/>
        <v>4.7123999999999997</v>
      </c>
    </row>
    <row r="17" spans="1:18" x14ac:dyDescent="0.25">
      <c r="A17" s="26">
        <v>17</v>
      </c>
      <c r="B17" s="27" t="s">
        <v>18</v>
      </c>
      <c r="C17" s="27" t="s">
        <v>15</v>
      </c>
      <c r="D17" s="27" t="s">
        <v>16</v>
      </c>
      <c r="E17" s="27" t="s">
        <v>3</v>
      </c>
      <c r="F17" s="28">
        <v>14</v>
      </c>
      <c r="G17" s="29">
        <v>0.28999999999999998</v>
      </c>
      <c r="H17" s="40">
        <v>41286</v>
      </c>
      <c r="I17" s="27" t="s">
        <v>4</v>
      </c>
      <c r="J17" s="30" t="s">
        <v>11</v>
      </c>
      <c r="K17" s="30"/>
      <c r="L17" s="30">
        <v>0.86</v>
      </c>
      <c r="M17" s="27">
        <v>2</v>
      </c>
      <c r="N17" s="31" t="str">
        <f>VLOOKUP(L17,Güteklasse!$B$4:$C$8,2)</f>
        <v>D</v>
      </c>
      <c r="O17" s="27" t="str">
        <f>VLOOKUP(I17,Händleradressen!$B$3:$E$6,4,0)</f>
        <v>Köln</v>
      </c>
      <c r="P17" s="29">
        <f t="shared" si="0"/>
        <v>4.0599999999999996</v>
      </c>
      <c r="Q17" s="29">
        <f t="shared" si="1"/>
        <v>0.77139999999999997</v>
      </c>
      <c r="R17" s="29">
        <f t="shared" si="2"/>
        <v>4.8313999999999995</v>
      </c>
    </row>
    <row r="18" spans="1:18" x14ac:dyDescent="0.25">
      <c r="A18" s="26">
        <v>19</v>
      </c>
      <c r="B18" s="27" t="s">
        <v>18</v>
      </c>
      <c r="C18" s="27" t="s">
        <v>1</v>
      </c>
      <c r="D18" s="27" t="s">
        <v>6</v>
      </c>
      <c r="E18" s="27" t="s">
        <v>3</v>
      </c>
      <c r="F18" s="28">
        <v>17</v>
      </c>
      <c r="G18" s="29">
        <v>0.34</v>
      </c>
      <c r="H18" s="40">
        <v>41287</v>
      </c>
      <c r="I18" s="27" t="s">
        <v>4</v>
      </c>
      <c r="J18" s="30" t="s">
        <v>11</v>
      </c>
      <c r="K18" s="30"/>
      <c r="L18" s="30">
        <v>0.63</v>
      </c>
      <c r="M18" s="27">
        <v>3</v>
      </c>
      <c r="N18" s="31" t="str">
        <f>VLOOKUP(L18,Güteklasse!$B$4:$C$8,2)</f>
        <v>D</v>
      </c>
      <c r="O18" s="27" t="str">
        <f>VLOOKUP(I18,Händleradressen!$B$3:$E$6,4,0)</f>
        <v>Köln</v>
      </c>
      <c r="P18" s="29">
        <f t="shared" si="0"/>
        <v>5.78</v>
      </c>
      <c r="Q18" s="29">
        <f t="shared" si="1"/>
        <v>1.0982000000000001</v>
      </c>
      <c r="R18" s="29">
        <f t="shared" si="2"/>
        <v>6.8782000000000005</v>
      </c>
    </row>
    <row r="19" spans="1:18" x14ac:dyDescent="0.25">
      <c r="A19" s="26">
        <v>2</v>
      </c>
      <c r="B19" s="27" t="s">
        <v>18</v>
      </c>
      <c r="C19" s="27" t="s">
        <v>9</v>
      </c>
      <c r="D19" s="27" t="s">
        <v>74</v>
      </c>
      <c r="E19" s="27" t="s">
        <v>3</v>
      </c>
      <c r="F19" s="28">
        <v>653</v>
      </c>
      <c r="G19" s="29">
        <v>0.01</v>
      </c>
      <c r="H19" s="40">
        <v>41288</v>
      </c>
      <c r="I19" s="27" t="s">
        <v>4</v>
      </c>
      <c r="J19" s="30" t="s">
        <v>11</v>
      </c>
      <c r="K19" s="30"/>
      <c r="L19" s="30">
        <v>0.87</v>
      </c>
      <c r="M19" s="27">
        <v>4</v>
      </c>
      <c r="N19" s="31" t="str">
        <f>VLOOKUP(L19,Güteklasse!$B$4:$C$8,2)</f>
        <v>D</v>
      </c>
      <c r="O19" s="27" t="str">
        <f>VLOOKUP(I19,Händleradressen!$B$3:$E$6,4,0)</f>
        <v>Köln</v>
      </c>
      <c r="P19" s="29">
        <f t="shared" si="0"/>
        <v>6.53</v>
      </c>
      <c r="Q19" s="29">
        <f t="shared" si="1"/>
        <v>1.2407000000000001</v>
      </c>
      <c r="R19" s="29">
        <f t="shared" si="2"/>
        <v>7.7707000000000006</v>
      </c>
    </row>
    <row r="20" spans="1:18" x14ac:dyDescent="0.25">
      <c r="A20" s="26">
        <v>24</v>
      </c>
      <c r="B20" s="27" t="s">
        <v>17</v>
      </c>
      <c r="C20" s="27" t="s">
        <v>9</v>
      </c>
      <c r="D20" s="27" t="s">
        <v>13</v>
      </c>
      <c r="E20" s="27" t="s">
        <v>3</v>
      </c>
      <c r="F20" s="28">
        <v>16</v>
      </c>
      <c r="G20" s="29">
        <v>0.43</v>
      </c>
      <c r="H20" s="40">
        <v>41289</v>
      </c>
      <c r="I20" s="27" t="s">
        <v>8</v>
      </c>
      <c r="J20" s="30" t="s">
        <v>11</v>
      </c>
      <c r="K20" s="30"/>
      <c r="L20" s="30">
        <v>0.03</v>
      </c>
      <c r="M20" s="27">
        <v>2</v>
      </c>
      <c r="N20" s="31" t="str">
        <f>VLOOKUP(L20,Güteklasse!$B$4:$C$8,2)</f>
        <v>A</v>
      </c>
      <c r="O20" s="27" t="str">
        <f>VLOOKUP(I20,Händleradressen!$B$3:$E$6,4,0)</f>
        <v>Düsseldorf</v>
      </c>
      <c r="P20" s="29">
        <f t="shared" si="0"/>
        <v>6.88</v>
      </c>
      <c r="Q20" s="29">
        <f t="shared" si="1"/>
        <v>1.3071999999999999</v>
      </c>
      <c r="R20" s="29">
        <f t="shared" si="2"/>
        <v>8.1872000000000007</v>
      </c>
    </row>
    <row r="21" spans="1:18" x14ac:dyDescent="0.25">
      <c r="A21" s="26">
        <v>3</v>
      </c>
      <c r="B21" s="27" t="s">
        <v>17</v>
      </c>
      <c r="C21" s="27" t="s">
        <v>15</v>
      </c>
      <c r="D21" s="27" t="s">
        <v>6</v>
      </c>
      <c r="E21" s="27" t="s">
        <v>3</v>
      </c>
      <c r="F21" s="28">
        <v>402</v>
      </c>
      <c r="G21" s="29">
        <v>0.02</v>
      </c>
      <c r="H21" s="40">
        <v>41290</v>
      </c>
      <c r="I21" s="27" t="s">
        <v>8</v>
      </c>
      <c r="J21" s="30" t="s">
        <v>11</v>
      </c>
      <c r="K21" s="30"/>
      <c r="L21" s="30">
        <v>0.55000000000000004</v>
      </c>
      <c r="M21" s="27">
        <v>3</v>
      </c>
      <c r="N21" s="31" t="str">
        <f>VLOOKUP(L21,Güteklasse!$B$4:$C$8,2)</f>
        <v>C</v>
      </c>
      <c r="O21" s="27" t="str">
        <f>VLOOKUP(I21,Händleradressen!$B$3:$E$6,4,0)</f>
        <v>Düsseldorf</v>
      </c>
      <c r="P21" s="29">
        <f t="shared" si="0"/>
        <v>8.0400000000000009</v>
      </c>
      <c r="Q21" s="29">
        <f t="shared" si="1"/>
        <v>1.5276000000000003</v>
      </c>
      <c r="R21" s="29">
        <f t="shared" si="2"/>
        <v>9.5676000000000005</v>
      </c>
    </row>
    <row r="22" spans="1:18" x14ac:dyDescent="0.25">
      <c r="A22" s="26">
        <v>34</v>
      </c>
      <c r="B22" s="27" t="s">
        <v>18</v>
      </c>
      <c r="C22" s="27" t="s">
        <v>9</v>
      </c>
      <c r="D22" s="27" t="s">
        <v>13</v>
      </c>
      <c r="E22" s="27" t="s">
        <v>3</v>
      </c>
      <c r="F22" s="28">
        <v>9</v>
      </c>
      <c r="G22" s="29">
        <v>0.95</v>
      </c>
      <c r="H22" s="40">
        <v>41291</v>
      </c>
      <c r="I22" s="27" t="s">
        <v>8</v>
      </c>
      <c r="J22" s="30" t="s">
        <v>11</v>
      </c>
      <c r="K22" s="30"/>
      <c r="L22" s="30">
        <v>0.56000000000000005</v>
      </c>
      <c r="M22" s="27">
        <v>2</v>
      </c>
      <c r="N22" s="31" t="str">
        <f>VLOOKUP(L22,Güteklasse!$B$4:$C$8,2)</f>
        <v>C</v>
      </c>
      <c r="O22" s="27" t="str">
        <f>VLOOKUP(I22,Händleradressen!$B$3:$E$6,4,0)</f>
        <v>Düsseldorf</v>
      </c>
      <c r="P22" s="29">
        <f t="shared" si="0"/>
        <v>8.5499999999999989</v>
      </c>
      <c r="Q22" s="29">
        <f t="shared" si="1"/>
        <v>1.6244999999999998</v>
      </c>
      <c r="R22" s="29">
        <f t="shared" si="2"/>
        <v>10.174499999999998</v>
      </c>
    </row>
    <row r="23" spans="1:18" x14ac:dyDescent="0.25">
      <c r="A23" s="26">
        <v>18</v>
      </c>
      <c r="B23" s="27" t="s">
        <v>17</v>
      </c>
      <c r="C23" s="27" t="s">
        <v>5</v>
      </c>
      <c r="D23" s="27" t="s">
        <v>10</v>
      </c>
      <c r="E23" s="27" t="s">
        <v>3</v>
      </c>
      <c r="F23" s="28">
        <v>31</v>
      </c>
      <c r="G23" s="29">
        <v>0.32</v>
      </c>
      <c r="H23" s="40">
        <v>41292</v>
      </c>
      <c r="I23" s="27" t="s">
        <v>12</v>
      </c>
      <c r="J23" s="30" t="s">
        <v>11</v>
      </c>
      <c r="K23" s="30"/>
      <c r="L23" s="30">
        <v>0.28000000000000003</v>
      </c>
      <c r="M23" s="27">
        <v>1</v>
      </c>
      <c r="N23" s="31" t="str">
        <f>VLOOKUP(L23,Güteklasse!$B$4:$C$8,2)</f>
        <v>A</v>
      </c>
      <c r="O23" s="27" t="str">
        <f>VLOOKUP(I23,Händleradressen!$B$3:$E$6,4,0)</f>
        <v>Hamburg</v>
      </c>
      <c r="P23" s="29">
        <f t="shared" si="0"/>
        <v>9.92</v>
      </c>
      <c r="Q23" s="29">
        <f t="shared" si="1"/>
        <v>1.8848</v>
      </c>
      <c r="R23" s="29">
        <f t="shared" si="2"/>
        <v>11.8048</v>
      </c>
    </row>
    <row r="24" spans="1:18" x14ac:dyDescent="0.25">
      <c r="A24" s="26">
        <v>20</v>
      </c>
      <c r="B24" s="27" t="s">
        <v>17</v>
      </c>
      <c r="C24" s="27" t="s">
        <v>9</v>
      </c>
      <c r="D24" s="27" t="s">
        <v>6</v>
      </c>
      <c r="E24" s="27" t="s">
        <v>3</v>
      </c>
      <c r="F24" s="28">
        <v>29</v>
      </c>
      <c r="G24" s="29">
        <v>0.35</v>
      </c>
      <c r="H24" s="40">
        <v>41293</v>
      </c>
      <c r="I24" s="27" t="s">
        <v>8</v>
      </c>
      <c r="J24" s="30" t="s">
        <v>11</v>
      </c>
      <c r="K24" s="30"/>
      <c r="L24" s="30">
        <v>0.22</v>
      </c>
      <c r="M24" s="27">
        <v>2</v>
      </c>
      <c r="N24" s="31" t="str">
        <f>VLOOKUP(L24,Güteklasse!$B$4:$C$8,2)</f>
        <v>A</v>
      </c>
      <c r="O24" s="27" t="str">
        <f>VLOOKUP(I24,Händleradressen!$B$3:$E$6,4,0)</f>
        <v>Düsseldorf</v>
      </c>
      <c r="P24" s="29">
        <f t="shared" si="0"/>
        <v>10.149999999999999</v>
      </c>
      <c r="Q24" s="29">
        <f t="shared" si="1"/>
        <v>1.9284999999999997</v>
      </c>
      <c r="R24" s="29">
        <f t="shared" si="2"/>
        <v>12.078499999999998</v>
      </c>
    </row>
    <row r="25" spans="1:18" x14ac:dyDescent="0.25">
      <c r="A25" s="26">
        <v>26</v>
      </c>
      <c r="B25" s="27" t="s">
        <v>17</v>
      </c>
      <c r="C25" s="27" t="s">
        <v>9</v>
      </c>
      <c r="D25" s="27" t="s">
        <v>10</v>
      </c>
      <c r="E25" s="27" t="s">
        <v>3</v>
      </c>
      <c r="F25" s="28">
        <v>23</v>
      </c>
      <c r="G25" s="29">
        <v>0.54</v>
      </c>
      <c r="H25" s="40">
        <v>41294</v>
      </c>
      <c r="I25" s="27" t="s">
        <v>8</v>
      </c>
      <c r="J25" s="30" t="s">
        <v>11</v>
      </c>
      <c r="K25" s="30"/>
      <c r="L25" s="30">
        <v>0.71</v>
      </c>
      <c r="M25" s="27">
        <v>2</v>
      </c>
      <c r="N25" s="31" t="str">
        <f>VLOOKUP(L25,Güteklasse!$B$4:$C$8,2)</f>
        <v>D</v>
      </c>
      <c r="O25" s="27" t="str">
        <f>VLOOKUP(I25,Händleradressen!$B$3:$E$6,4,0)</f>
        <v>Düsseldorf</v>
      </c>
      <c r="P25" s="29">
        <f t="shared" si="0"/>
        <v>12.420000000000002</v>
      </c>
      <c r="Q25" s="29">
        <f t="shared" si="1"/>
        <v>2.3598000000000003</v>
      </c>
      <c r="R25" s="29">
        <f t="shared" si="2"/>
        <v>14.779800000000002</v>
      </c>
    </row>
    <row r="26" spans="1:18" x14ac:dyDescent="0.25">
      <c r="A26" s="26">
        <v>8</v>
      </c>
      <c r="B26" s="27" t="s">
        <v>17</v>
      </c>
      <c r="C26" s="27" t="s">
        <v>5</v>
      </c>
      <c r="D26" s="27" t="s">
        <v>13</v>
      </c>
      <c r="E26" s="27" t="s">
        <v>3</v>
      </c>
      <c r="F26" s="28">
        <v>284</v>
      </c>
      <c r="G26" s="29">
        <v>0.05</v>
      </c>
      <c r="H26" s="40">
        <v>41295</v>
      </c>
      <c r="I26" s="27" t="s">
        <v>12</v>
      </c>
      <c r="J26" s="30" t="s">
        <v>11</v>
      </c>
      <c r="K26" s="30"/>
      <c r="L26" s="30">
        <v>0.91</v>
      </c>
      <c r="M26" s="27">
        <v>2</v>
      </c>
      <c r="N26" s="31" t="str">
        <f>VLOOKUP(L26,Güteklasse!$B$4:$C$8,2)</f>
        <v>E</v>
      </c>
      <c r="O26" s="27" t="str">
        <f>VLOOKUP(I26,Händleradressen!$B$3:$E$6,4,0)</f>
        <v>Hamburg</v>
      </c>
      <c r="P26" s="29">
        <f t="shared" si="0"/>
        <v>14.200000000000001</v>
      </c>
      <c r="Q26" s="29">
        <f t="shared" si="1"/>
        <v>2.6980000000000004</v>
      </c>
      <c r="R26" s="29">
        <f t="shared" si="2"/>
        <v>16.898000000000003</v>
      </c>
    </row>
    <row r="27" spans="1:18" x14ac:dyDescent="0.25">
      <c r="A27" s="26">
        <v>25</v>
      </c>
      <c r="B27" s="27" t="s">
        <v>0</v>
      </c>
      <c r="C27" s="27" t="s">
        <v>9</v>
      </c>
      <c r="D27" s="27" t="s">
        <v>10</v>
      </c>
      <c r="E27" s="27" t="s">
        <v>3</v>
      </c>
      <c r="F27" s="28">
        <v>34</v>
      </c>
      <c r="G27" s="29">
        <v>0.46</v>
      </c>
      <c r="H27" s="40">
        <v>41296</v>
      </c>
      <c r="I27" s="27" t="s">
        <v>8</v>
      </c>
      <c r="J27" s="30" t="s">
        <v>11</v>
      </c>
      <c r="K27" s="30"/>
      <c r="L27" s="30">
        <v>0.33</v>
      </c>
      <c r="M27" s="27">
        <v>2</v>
      </c>
      <c r="N27" s="31" t="str">
        <f>VLOOKUP(L27,Güteklasse!$B$4:$C$8,2)</f>
        <v>A</v>
      </c>
      <c r="O27" s="27" t="str">
        <f>VLOOKUP(I27,Händleradressen!$B$3:$E$6,4,0)</f>
        <v>Düsseldorf</v>
      </c>
      <c r="P27" s="29">
        <f t="shared" si="0"/>
        <v>15.64</v>
      </c>
      <c r="Q27" s="29">
        <f t="shared" si="1"/>
        <v>2.9716</v>
      </c>
      <c r="R27" s="29">
        <f t="shared" si="2"/>
        <v>18.611599999999999</v>
      </c>
    </row>
    <row r="28" spans="1:18" x14ac:dyDescent="0.25">
      <c r="A28" s="26">
        <v>12</v>
      </c>
      <c r="B28" s="27" t="s">
        <v>17</v>
      </c>
      <c r="C28" s="27" t="s">
        <v>15</v>
      </c>
      <c r="D28" s="27" t="s">
        <v>2</v>
      </c>
      <c r="E28" s="27" t="s">
        <v>3</v>
      </c>
      <c r="F28" s="28">
        <v>270</v>
      </c>
      <c r="G28" s="29">
        <v>0.06</v>
      </c>
      <c r="H28" s="40">
        <v>41297</v>
      </c>
      <c r="I28" s="27" t="s">
        <v>8</v>
      </c>
      <c r="J28" s="30" t="s">
        <v>11</v>
      </c>
      <c r="K28" s="30"/>
      <c r="L28" s="30">
        <v>0.25</v>
      </c>
      <c r="M28" s="27">
        <v>5</v>
      </c>
      <c r="N28" s="31" t="str">
        <f>VLOOKUP(L28,Güteklasse!$B$4:$C$8,2)</f>
        <v>A</v>
      </c>
      <c r="O28" s="27" t="str">
        <f>VLOOKUP(I28,Händleradressen!$B$3:$E$6,4,0)</f>
        <v>Düsseldorf</v>
      </c>
      <c r="P28" s="29">
        <f t="shared" si="0"/>
        <v>16.2</v>
      </c>
      <c r="Q28" s="29">
        <f t="shared" si="1"/>
        <v>3.0779999999999998</v>
      </c>
      <c r="R28" s="29">
        <f t="shared" si="2"/>
        <v>19.277999999999999</v>
      </c>
    </row>
    <row r="29" spans="1:18" x14ac:dyDescent="0.25">
      <c r="A29" s="26">
        <v>16</v>
      </c>
      <c r="B29" s="27" t="s">
        <v>18</v>
      </c>
      <c r="C29" s="27" t="s">
        <v>1</v>
      </c>
      <c r="D29" s="27" t="s">
        <v>13</v>
      </c>
      <c r="E29" s="27" t="s">
        <v>3</v>
      </c>
      <c r="F29" s="28">
        <v>58</v>
      </c>
      <c r="G29" s="29">
        <v>0.28000000000000003</v>
      </c>
      <c r="H29" s="40">
        <v>41298</v>
      </c>
      <c r="I29" s="27" t="s">
        <v>8</v>
      </c>
      <c r="J29" s="30" t="s">
        <v>11</v>
      </c>
      <c r="K29" s="30"/>
      <c r="L29" s="30">
        <v>0.32</v>
      </c>
      <c r="M29" s="27">
        <v>3</v>
      </c>
      <c r="N29" s="31" t="str">
        <f>VLOOKUP(L29,Güteklasse!$B$4:$C$8,2)</f>
        <v>A</v>
      </c>
      <c r="O29" s="27" t="str">
        <f>VLOOKUP(I29,Händleradressen!$B$3:$E$6,4,0)</f>
        <v>Düsseldorf</v>
      </c>
      <c r="P29" s="29">
        <f t="shared" si="0"/>
        <v>16.240000000000002</v>
      </c>
      <c r="Q29" s="29">
        <f t="shared" si="1"/>
        <v>3.0856000000000003</v>
      </c>
      <c r="R29" s="29">
        <f t="shared" si="2"/>
        <v>19.325600000000001</v>
      </c>
    </row>
    <row r="30" spans="1:18" x14ac:dyDescent="0.25">
      <c r="A30" s="26">
        <v>21</v>
      </c>
      <c r="B30" s="27" t="s">
        <v>18</v>
      </c>
      <c r="C30" s="27" t="s">
        <v>1</v>
      </c>
      <c r="D30" s="27" t="s">
        <v>10</v>
      </c>
      <c r="E30" s="27" t="s">
        <v>3</v>
      </c>
      <c r="F30" s="28">
        <v>43</v>
      </c>
      <c r="G30" s="29">
        <v>0.41</v>
      </c>
      <c r="H30" s="40">
        <v>41299</v>
      </c>
      <c r="I30" s="27" t="s">
        <v>8</v>
      </c>
      <c r="J30" s="30" t="s">
        <v>11</v>
      </c>
      <c r="K30" s="30"/>
      <c r="L30" s="30">
        <v>0.39</v>
      </c>
      <c r="M30" s="27">
        <v>5</v>
      </c>
      <c r="N30" s="31" t="str">
        <f>VLOOKUP(L30,Güteklasse!$B$4:$C$8,2)</f>
        <v>B</v>
      </c>
      <c r="O30" s="27" t="str">
        <f>VLOOKUP(I30,Händleradressen!$B$3:$E$6,4,0)</f>
        <v>Düsseldorf</v>
      </c>
      <c r="P30" s="29">
        <f t="shared" si="0"/>
        <v>17.63</v>
      </c>
      <c r="Q30" s="29">
        <f t="shared" si="1"/>
        <v>3.3496999999999999</v>
      </c>
      <c r="R30" s="29">
        <f t="shared" si="2"/>
        <v>20.979699999999998</v>
      </c>
    </row>
    <row r="31" spans="1:18" x14ac:dyDescent="0.25">
      <c r="A31" s="26">
        <v>5</v>
      </c>
      <c r="B31" s="27" t="s">
        <v>18</v>
      </c>
      <c r="C31" s="27" t="s">
        <v>5</v>
      </c>
      <c r="D31" s="27" t="s">
        <v>16</v>
      </c>
      <c r="E31" s="27" t="s">
        <v>3</v>
      </c>
      <c r="F31" s="28">
        <v>598</v>
      </c>
      <c r="G31" s="29">
        <v>0.03</v>
      </c>
      <c r="H31" s="40">
        <v>41300</v>
      </c>
      <c r="I31" s="27" t="s">
        <v>8</v>
      </c>
      <c r="J31" s="30" t="s">
        <v>11</v>
      </c>
      <c r="K31" s="30"/>
      <c r="L31" s="30">
        <v>0.2</v>
      </c>
      <c r="M31" s="27">
        <v>4</v>
      </c>
      <c r="N31" s="31" t="str">
        <f>VLOOKUP(L31,Güteklasse!$B$4:$C$8,2)</f>
        <v>A</v>
      </c>
      <c r="O31" s="27" t="str">
        <f>VLOOKUP(I31,Händleradressen!$B$3:$E$6,4,0)</f>
        <v>Düsseldorf</v>
      </c>
      <c r="P31" s="29">
        <f t="shared" si="0"/>
        <v>17.939999999999998</v>
      </c>
      <c r="Q31" s="29">
        <f t="shared" si="1"/>
        <v>3.4085999999999994</v>
      </c>
      <c r="R31" s="29">
        <f t="shared" si="2"/>
        <v>21.348599999999998</v>
      </c>
    </row>
    <row r="32" spans="1:18" x14ac:dyDescent="0.25">
      <c r="A32" s="26">
        <v>9</v>
      </c>
      <c r="B32" s="27" t="s">
        <v>0</v>
      </c>
      <c r="C32" s="27" t="s">
        <v>9</v>
      </c>
      <c r="D32" s="27" t="s">
        <v>10</v>
      </c>
      <c r="E32" s="27" t="s">
        <v>3</v>
      </c>
      <c r="F32" s="28">
        <v>367</v>
      </c>
      <c r="G32" s="29">
        <v>0.05</v>
      </c>
      <c r="H32" s="40">
        <v>41301</v>
      </c>
      <c r="I32" s="27" t="s">
        <v>14</v>
      </c>
      <c r="J32" s="30" t="s">
        <v>11</v>
      </c>
      <c r="K32" s="30"/>
      <c r="L32" s="30">
        <v>0.16</v>
      </c>
      <c r="M32" s="27">
        <v>3</v>
      </c>
      <c r="N32" s="31" t="str">
        <f>VLOOKUP(L32,Güteklasse!$B$4:$C$8,2)</f>
        <v>A</v>
      </c>
      <c r="O32" s="27" t="str">
        <f>VLOOKUP(I32,Händleradressen!$B$3:$E$6,4,0)</f>
        <v>München</v>
      </c>
      <c r="P32" s="29">
        <f t="shared" si="0"/>
        <v>18.350000000000001</v>
      </c>
      <c r="Q32" s="29">
        <f t="shared" si="1"/>
        <v>3.4865000000000004</v>
      </c>
      <c r="R32" s="29">
        <f t="shared" si="2"/>
        <v>21.836500000000001</v>
      </c>
    </row>
    <row r="33" spans="1:18" x14ac:dyDescent="0.25">
      <c r="A33" s="26">
        <v>10</v>
      </c>
      <c r="B33" s="27" t="s">
        <v>18</v>
      </c>
      <c r="C33" s="27" t="s">
        <v>9</v>
      </c>
      <c r="D33" s="27" t="s">
        <v>10</v>
      </c>
      <c r="E33" s="27" t="s">
        <v>3</v>
      </c>
      <c r="F33" s="28">
        <v>367</v>
      </c>
      <c r="G33" s="29">
        <v>0.05</v>
      </c>
      <c r="H33" s="40">
        <v>41302</v>
      </c>
      <c r="I33" s="27" t="s">
        <v>4</v>
      </c>
      <c r="J33" s="30" t="s">
        <v>11</v>
      </c>
      <c r="K33" s="30"/>
      <c r="L33" s="30">
        <v>0.52</v>
      </c>
      <c r="M33" s="27">
        <v>5</v>
      </c>
      <c r="N33" s="31" t="str">
        <f>VLOOKUP(L33,Güteklasse!$B$4:$C$8,2)</f>
        <v>C</v>
      </c>
      <c r="O33" s="27" t="str">
        <f>VLOOKUP(I33,Händleradressen!$B$3:$E$6,4,0)</f>
        <v>Köln</v>
      </c>
      <c r="P33" s="29">
        <f t="shared" si="0"/>
        <v>18.350000000000001</v>
      </c>
      <c r="Q33" s="29">
        <f t="shared" si="1"/>
        <v>3.4865000000000004</v>
      </c>
      <c r="R33" s="29">
        <f t="shared" si="2"/>
        <v>21.836500000000001</v>
      </c>
    </row>
    <row r="34" spans="1:18" x14ac:dyDescent="0.25">
      <c r="A34" s="26">
        <v>22</v>
      </c>
      <c r="B34" s="27" t="s">
        <v>17</v>
      </c>
      <c r="C34" s="27" t="s">
        <v>5</v>
      </c>
      <c r="D34" s="27" t="s">
        <v>16</v>
      </c>
      <c r="E34" s="27" t="s">
        <v>3</v>
      </c>
      <c r="F34" s="28">
        <v>45</v>
      </c>
      <c r="G34" s="29">
        <v>0.41</v>
      </c>
      <c r="H34" s="40">
        <v>41303</v>
      </c>
      <c r="I34" s="27" t="s">
        <v>4</v>
      </c>
      <c r="J34" s="30" t="s">
        <v>11</v>
      </c>
      <c r="K34" s="30"/>
      <c r="L34" s="30">
        <v>0.47</v>
      </c>
      <c r="M34" s="27">
        <v>2</v>
      </c>
      <c r="N34" s="31" t="str">
        <f>VLOOKUP(L34,Güteklasse!$B$4:$C$8,2)</f>
        <v>C</v>
      </c>
      <c r="O34" s="27" t="str">
        <f>VLOOKUP(I34,Händleradressen!$B$3:$E$6,4,0)</f>
        <v>Köln</v>
      </c>
      <c r="P34" s="29">
        <f t="shared" si="0"/>
        <v>18.45</v>
      </c>
      <c r="Q34" s="29">
        <f t="shared" si="1"/>
        <v>3.5055000000000001</v>
      </c>
      <c r="R34" s="29">
        <f t="shared" si="2"/>
        <v>21.955500000000001</v>
      </c>
    </row>
    <row r="35" spans="1:18" x14ac:dyDescent="0.25">
      <c r="A35" s="26">
        <v>15</v>
      </c>
      <c r="B35" s="27" t="s">
        <v>17</v>
      </c>
      <c r="C35" s="27" t="s">
        <v>15</v>
      </c>
      <c r="D35" s="27" t="s">
        <v>6</v>
      </c>
      <c r="E35" s="27" t="s">
        <v>3</v>
      </c>
      <c r="F35" s="28">
        <v>115</v>
      </c>
      <c r="G35" s="29">
        <v>0.17</v>
      </c>
      <c r="H35" s="40">
        <v>41304</v>
      </c>
      <c r="I35" s="27" t="s">
        <v>12</v>
      </c>
      <c r="J35" s="30" t="s">
        <v>11</v>
      </c>
      <c r="K35" s="30"/>
      <c r="L35" s="30">
        <v>0.42</v>
      </c>
      <c r="M35" s="27">
        <v>2</v>
      </c>
      <c r="N35" s="31" t="str">
        <f>VLOOKUP(L35,Güteklasse!$B$4:$C$8,2)</f>
        <v>B</v>
      </c>
      <c r="O35" s="27" t="str">
        <f>VLOOKUP(I35,Händleradressen!$B$3:$E$6,4,0)</f>
        <v>Hamburg</v>
      </c>
      <c r="P35" s="29">
        <f t="shared" si="0"/>
        <v>19.55</v>
      </c>
      <c r="Q35" s="29">
        <f t="shared" si="1"/>
        <v>3.7145000000000001</v>
      </c>
      <c r="R35" s="29">
        <f t="shared" si="2"/>
        <v>23.264500000000002</v>
      </c>
    </row>
    <row r="36" spans="1:18" x14ac:dyDescent="0.25">
      <c r="A36" s="26">
        <v>161</v>
      </c>
      <c r="B36" s="27" t="s">
        <v>17</v>
      </c>
      <c r="C36" s="27" t="s">
        <v>15</v>
      </c>
      <c r="D36" s="27" t="s">
        <v>13</v>
      </c>
      <c r="E36" s="27" t="s">
        <v>3</v>
      </c>
      <c r="F36" s="28">
        <v>104</v>
      </c>
      <c r="G36" s="29">
        <v>0.19</v>
      </c>
      <c r="H36" s="40">
        <v>41305</v>
      </c>
      <c r="I36" s="27" t="s">
        <v>14</v>
      </c>
      <c r="J36" s="30" t="s">
        <v>11</v>
      </c>
      <c r="K36" s="30"/>
      <c r="L36" s="30">
        <v>0.27</v>
      </c>
      <c r="M36" s="27">
        <v>1</v>
      </c>
      <c r="N36" s="31" t="str">
        <f>VLOOKUP(L36,Güteklasse!$B$4:$C$8,2)</f>
        <v>A</v>
      </c>
      <c r="O36" s="27" t="str">
        <f>VLOOKUP(I36,Händleradressen!$B$3:$E$6,4,0)</f>
        <v>München</v>
      </c>
      <c r="P36" s="29">
        <f t="shared" si="0"/>
        <v>19.760000000000002</v>
      </c>
      <c r="Q36" s="29">
        <f t="shared" si="1"/>
        <v>3.7544000000000004</v>
      </c>
      <c r="R36" s="29">
        <f t="shared" si="2"/>
        <v>23.514400000000002</v>
      </c>
    </row>
    <row r="37" spans="1:18" x14ac:dyDescent="0.25">
      <c r="A37" s="26">
        <v>447</v>
      </c>
      <c r="B37" s="27" t="s">
        <v>18</v>
      </c>
      <c r="C37" s="27" t="s">
        <v>15</v>
      </c>
      <c r="D37" s="27" t="s">
        <v>74</v>
      </c>
      <c r="E37" s="27" t="s">
        <v>3</v>
      </c>
      <c r="F37" s="28">
        <v>43</v>
      </c>
      <c r="G37" s="29">
        <v>0.46</v>
      </c>
      <c r="H37" s="40">
        <v>41306</v>
      </c>
      <c r="I37" s="27" t="s">
        <v>4</v>
      </c>
      <c r="J37" s="30"/>
      <c r="K37" s="30"/>
      <c r="L37" s="30">
        <v>0.75</v>
      </c>
      <c r="M37" s="27">
        <v>2</v>
      </c>
      <c r="N37" s="31" t="str">
        <f>VLOOKUP(L37,Güteklasse!$B$4:$C$8,2)</f>
        <v>D</v>
      </c>
      <c r="O37" s="27" t="str">
        <f>VLOOKUP(I37,Händleradressen!$B$3:$E$6,4,0)</f>
        <v>Köln</v>
      </c>
      <c r="P37" s="29">
        <f t="shared" si="0"/>
        <v>19.78</v>
      </c>
      <c r="Q37" s="29">
        <f t="shared" si="1"/>
        <v>3.7582000000000004</v>
      </c>
      <c r="R37" s="29">
        <f t="shared" si="2"/>
        <v>23.538200000000003</v>
      </c>
    </row>
    <row r="38" spans="1:18" x14ac:dyDescent="0.25">
      <c r="A38" s="26">
        <v>34</v>
      </c>
      <c r="B38" s="27" t="s">
        <v>18</v>
      </c>
      <c r="C38" s="27" t="s">
        <v>5</v>
      </c>
      <c r="D38" s="27" t="s">
        <v>6</v>
      </c>
      <c r="E38" s="27" t="s">
        <v>3</v>
      </c>
      <c r="F38" s="28">
        <v>300</v>
      </c>
      <c r="G38" s="29">
        <v>7.0000000000000007E-2</v>
      </c>
      <c r="H38" s="40">
        <v>41307</v>
      </c>
      <c r="I38" s="27" t="s">
        <v>4</v>
      </c>
      <c r="J38" s="30" t="s">
        <v>11</v>
      </c>
      <c r="K38" s="30"/>
      <c r="L38" s="30">
        <v>7.0000000000000007E-2</v>
      </c>
      <c r="M38" s="27">
        <v>2</v>
      </c>
      <c r="N38" s="31" t="str">
        <f>VLOOKUP(L38,Güteklasse!$B$4:$C$8,2)</f>
        <v>A</v>
      </c>
      <c r="O38" s="27" t="str">
        <f>VLOOKUP(I38,Händleradressen!$B$3:$E$6,4,0)</f>
        <v>Köln</v>
      </c>
      <c r="P38" s="29">
        <f t="shared" si="0"/>
        <v>21.000000000000004</v>
      </c>
      <c r="Q38" s="29">
        <f t="shared" si="1"/>
        <v>3.9900000000000007</v>
      </c>
      <c r="R38" s="29">
        <f t="shared" si="2"/>
        <v>24.990000000000006</v>
      </c>
    </row>
    <row r="39" spans="1:18" x14ac:dyDescent="0.25">
      <c r="A39" s="26">
        <v>257</v>
      </c>
      <c r="B39" s="27" t="s">
        <v>17</v>
      </c>
      <c r="C39" s="27" t="s">
        <v>5</v>
      </c>
      <c r="D39" s="27" t="s">
        <v>6</v>
      </c>
      <c r="E39" s="27" t="s">
        <v>3</v>
      </c>
      <c r="F39" s="28">
        <v>45</v>
      </c>
      <c r="G39" s="29">
        <v>0.48</v>
      </c>
      <c r="H39" s="40">
        <v>41308</v>
      </c>
      <c r="I39" s="27" t="s">
        <v>4</v>
      </c>
      <c r="J39" s="30" t="s">
        <v>11</v>
      </c>
      <c r="K39" s="30"/>
      <c r="L39" s="30">
        <v>0.41</v>
      </c>
      <c r="M39" s="27">
        <v>2</v>
      </c>
      <c r="N39" s="31" t="str">
        <f>VLOOKUP(L39,Güteklasse!$B$4:$C$8,2)</f>
        <v>B</v>
      </c>
      <c r="O39" s="27" t="str">
        <f>VLOOKUP(I39,Händleradressen!$B$3:$E$6,4,0)</f>
        <v>Köln</v>
      </c>
      <c r="P39" s="29">
        <f t="shared" si="0"/>
        <v>21.599999999999998</v>
      </c>
      <c r="Q39" s="29">
        <f t="shared" si="1"/>
        <v>4.1039999999999992</v>
      </c>
      <c r="R39" s="29">
        <f t="shared" si="2"/>
        <v>25.703999999999997</v>
      </c>
    </row>
    <row r="40" spans="1:18" x14ac:dyDescent="0.25">
      <c r="A40" s="26">
        <v>252</v>
      </c>
      <c r="B40" s="27" t="s">
        <v>0</v>
      </c>
      <c r="C40" s="27" t="s">
        <v>9</v>
      </c>
      <c r="D40" s="27" t="s">
        <v>2</v>
      </c>
      <c r="E40" s="27" t="s">
        <v>3</v>
      </c>
      <c r="F40" s="28">
        <v>212</v>
      </c>
      <c r="G40" s="29">
        <v>0.11</v>
      </c>
      <c r="H40" s="40">
        <v>41309</v>
      </c>
      <c r="I40" s="27" t="s">
        <v>8</v>
      </c>
      <c r="J40" s="30" t="s">
        <v>11</v>
      </c>
      <c r="K40" s="30"/>
      <c r="L40" s="30">
        <v>0.41</v>
      </c>
      <c r="M40" s="27">
        <v>3</v>
      </c>
      <c r="N40" s="31" t="str">
        <f>VLOOKUP(L40,Güteklasse!$B$4:$C$8,2)</f>
        <v>B</v>
      </c>
      <c r="O40" s="27" t="str">
        <f>VLOOKUP(I40,Händleradressen!$B$3:$E$6,4,0)</f>
        <v>Düsseldorf</v>
      </c>
      <c r="P40" s="29">
        <f t="shared" si="0"/>
        <v>23.32</v>
      </c>
      <c r="Q40" s="29">
        <f t="shared" si="1"/>
        <v>4.4308000000000005</v>
      </c>
      <c r="R40" s="29">
        <f t="shared" si="2"/>
        <v>27.750800000000002</v>
      </c>
    </row>
    <row r="41" spans="1:18" x14ac:dyDescent="0.25">
      <c r="A41" s="26">
        <v>504</v>
      </c>
      <c r="B41" s="27" t="s">
        <v>17</v>
      </c>
      <c r="C41" s="27" t="s">
        <v>9</v>
      </c>
      <c r="D41" s="27" t="s">
        <v>10</v>
      </c>
      <c r="E41" s="27" t="s">
        <v>3</v>
      </c>
      <c r="F41" s="28">
        <v>61</v>
      </c>
      <c r="G41" s="29">
        <v>0.39</v>
      </c>
      <c r="H41" s="40">
        <v>41310</v>
      </c>
      <c r="I41" s="27" t="s">
        <v>4</v>
      </c>
      <c r="J41" s="30" t="s">
        <v>11</v>
      </c>
      <c r="K41" s="30"/>
      <c r="L41" s="30">
        <v>0.86</v>
      </c>
      <c r="M41" s="27">
        <v>3</v>
      </c>
      <c r="N41" s="31" t="str">
        <f>VLOOKUP(L41,Güteklasse!$B$4:$C$8,2)</f>
        <v>D</v>
      </c>
      <c r="O41" s="27" t="str">
        <f>VLOOKUP(I41,Händleradressen!$B$3:$E$6,4,0)</f>
        <v>Köln</v>
      </c>
      <c r="P41" s="29">
        <f t="shared" si="0"/>
        <v>23.79</v>
      </c>
      <c r="Q41" s="29">
        <f t="shared" si="1"/>
        <v>4.5201000000000002</v>
      </c>
      <c r="R41" s="29">
        <f t="shared" si="2"/>
        <v>28.310099999999998</v>
      </c>
    </row>
    <row r="42" spans="1:18" x14ac:dyDescent="0.25">
      <c r="A42" s="26">
        <v>233</v>
      </c>
      <c r="B42" s="27" t="s">
        <v>18</v>
      </c>
      <c r="C42" s="27" t="s">
        <v>5</v>
      </c>
      <c r="D42" s="27" t="s">
        <v>10</v>
      </c>
      <c r="E42" s="27" t="s">
        <v>3</v>
      </c>
      <c r="F42" s="28">
        <v>38</v>
      </c>
      <c r="G42" s="29">
        <v>0.65</v>
      </c>
      <c r="H42" s="40">
        <v>41311</v>
      </c>
      <c r="I42" s="27" t="s">
        <v>8</v>
      </c>
      <c r="J42" s="30"/>
      <c r="K42" s="30"/>
      <c r="L42" s="30">
        <v>0.38</v>
      </c>
      <c r="M42" s="27">
        <v>1</v>
      </c>
      <c r="N42" s="31" t="str">
        <f>VLOOKUP(L42,Güteklasse!$B$4:$C$8,2)</f>
        <v>B</v>
      </c>
      <c r="O42" s="27" t="str">
        <f>VLOOKUP(I42,Händleradressen!$B$3:$E$6,4,0)</f>
        <v>Düsseldorf</v>
      </c>
      <c r="P42" s="29">
        <f t="shared" si="0"/>
        <v>24.7</v>
      </c>
      <c r="Q42" s="29">
        <f t="shared" si="1"/>
        <v>4.6929999999999996</v>
      </c>
      <c r="R42" s="29">
        <f t="shared" si="2"/>
        <v>29.393000000000001</v>
      </c>
    </row>
    <row r="43" spans="1:18" x14ac:dyDescent="0.25">
      <c r="A43" s="26">
        <v>578</v>
      </c>
      <c r="B43" s="27" t="s">
        <v>0</v>
      </c>
      <c r="C43" s="27" t="s">
        <v>15</v>
      </c>
      <c r="D43" s="27" t="s">
        <v>2</v>
      </c>
      <c r="E43" s="27" t="s">
        <v>3</v>
      </c>
      <c r="F43" s="28">
        <v>1238</v>
      </c>
      <c r="G43" s="29">
        <v>0.02</v>
      </c>
      <c r="H43" s="40">
        <v>41312</v>
      </c>
      <c r="I43" s="27" t="s">
        <v>14</v>
      </c>
      <c r="J43" s="30" t="s">
        <v>11</v>
      </c>
      <c r="K43" s="30"/>
      <c r="L43" s="30">
        <v>0.97</v>
      </c>
      <c r="M43" s="27">
        <v>4</v>
      </c>
      <c r="N43" s="31" t="str">
        <f>VLOOKUP(L43,Güteklasse!$B$4:$C$8,2)</f>
        <v>E</v>
      </c>
      <c r="O43" s="27" t="str">
        <f>VLOOKUP(I43,Händleradressen!$B$3:$E$6,4,0)</f>
        <v>München</v>
      </c>
      <c r="P43" s="29">
        <f t="shared" si="0"/>
        <v>24.76</v>
      </c>
      <c r="Q43" s="29">
        <f t="shared" si="1"/>
        <v>4.7044000000000006</v>
      </c>
      <c r="R43" s="29">
        <f t="shared" si="2"/>
        <v>29.464400000000001</v>
      </c>
    </row>
    <row r="44" spans="1:18" x14ac:dyDescent="0.25">
      <c r="A44" s="26">
        <v>97</v>
      </c>
      <c r="B44" s="27" t="s">
        <v>18</v>
      </c>
      <c r="C44" s="27" t="s">
        <v>15</v>
      </c>
      <c r="D44" s="27" t="s">
        <v>13</v>
      </c>
      <c r="E44" s="27" t="s">
        <v>3</v>
      </c>
      <c r="F44" s="28">
        <v>415</v>
      </c>
      <c r="G44" s="29">
        <v>7.0000000000000007E-2</v>
      </c>
      <c r="H44" s="40">
        <v>41313</v>
      </c>
      <c r="I44" s="27" t="s">
        <v>14</v>
      </c>
      <c r="J44" s="30"/>
      <c r="K44" s="30"/>
      <c r="L44" s="30">
        <v>0.17</v>
      </c>
      <c r="M44" s="27">
        <v>2</v>
      </c>
      <c r="N44" s="31" t="str">
        <f>VLOOKUP(L44,Güteklasse!$B$4:$C$8,2)</f>
        <v>A</v>
      </c>
      <c r="O44" s="27" t="str">
        <f>VLOOKUP(I44,Händleradressen!$B$3:$E$6,4,0)</f>
        <v>München</v>
      </c>
      <c r="P44" s="29">
        <f t="shared" si="0"/>
        <v>29.050000000000004</v>
      </c>
      <c r="Q44" s="29">
        <f t="shared" si="1"/>
        <v>5.5195000000000007</v>
      </c>
      <c r="R44" s="29">
        <f t="shared" si="2"/>
        <v>34.569500000000005</v>
      </c>
    </row>
    <row r="45" spans="1:18" x14ac:dyDescent="0.25">
      <c r="A45" s="26">
        <v>316</v>
      </c>
      <c r="B45" s="27" t="s">
        <v>0</v>
      </c>
      <c r="C45" s="27" t="s">
        <v>9</v>
      </c>
      <c r="D45" s="27" t="s">
        <v>16</v>
      </c>
      <c r="E45" s="27" t="s">
        <v>3</v>
      </c>
      <c r="F45" s="28">
        <v>234</v>
      </c>
      <c r="G45" s="29">
        <v>0.13</v>
      </c>
      <c r="H45" s="40">
        <v>41314</v>
      </c>
      <c r="I45" s="27" t="s">
        <v>8</v>
      </c>
      <c r="J45" s="30" t="s">
        <v>11</v>
      </c>
      <c r="K45" s="30"/>
      <c r="L45" s="30">
        <v>0.53</v>
      </c>
      <c r="M45" s="27">
        <v>4</v>
      </c>
      <c r="N45" s="31" t="str">
        <f>VLOOKUP(L45,Güteklasse!$B$4:$C$8,2)</f>
        <v>C</v>
      </c>
      <c r="O45" s="27" t="str">
        <f>VLOOKUP(I45,Händleradressen!$B$3:$E$6,4,0)</f>
        <v>Düsseldorf</v>
      </c>
      <c r="P45" s="29">
        <f t="shared" si="0"/>
        <v>30.42</v>
      </c>
      <c r="Q45" s="29">
        <f t="shared" si="1"/>
        <v>5.7798000000000007</v>
      </c>
      <c r="R45" s="29">
        <f t="shared" si="2"/>
        <v>36.199800000000003</v>
      </c>
    </row>
    <row r="46" spans="1:18" x14ac:dyDescent="0.25">
      <c r="A46" s="26">
        <v>522</v>
      </c>
      <c r="B46" s="27" t="s">
        <v>0</v>
      </c>
      <c r="C46" s="27" t="s">
        <v>15</v>
      </c>
      <c r="D46" s="27" t="s">
        <v>6</v>
      </c>
      <c r="E46" s="27" t="s">
        <v>3</v>
      </c>
      <c r="F46" s="28">
        <v>5132</v>
      </c>
      <c r="G46" s="29">
        <v>0.11</v>
      </c>
      <c r="H46" s="40">
        <v>41315</v>
      </c>
      <c r="I46" s="27" t="s">
        <v>4</v>
      </c>
      <c r="J46" s="30" t="s">
        <v>11</v>
      </c>
      <c r="K46" s="30"/>
      <c r="L46" s="30">
        <v>0.89</v>
      </c>
      <c r="M46" s="27">
        <v>2</v>
      </c>
      <c r="N46" s="31" t="str">
        <f>VLOOKUP(L46,Güteklasse!$B$4:$C$8,2)</f>
        <v>D</v>
      </c>
      <c r="O46" s="27" t="str">
        <f>VLOOKUP(I46,Händleradressen!$B$3:$E$6,4,0)</f>
        <v>Köln</v>
      </c>
      <c r="P46" s="29">
        <f t="shared" si="0"/>
        <v>564.52</v>
      </c>
      <c r="Q46" s="29">
        <f t="shared" si="1"/>
        <v>107.25879999999999</v>
      </c>
      <c r="R46" s="29">
        <f t="shared" si="2"/>
        <v>671.77879999999993</v>
      </c>
    </row>
    <row r="47" spans="1:18" x14ac:dyDescent="0.25">
      <c r="A47" s="26">
        <v>589</v>
      </c>
      <c r="B47" s="27" t="s">
        <v>0</v>
      </c>
      <c r="C47" s="27" t="s">
        <v>9</v>
      </c>
      <c r="D47" s="27" t="s">
        <v>16</v>
      </c>
      <c r="E47" s="27" t="s">
        <v>3</v>
      </c>
      <c r="F47" s="28">
        <v>8180</v>
      </c>
      <c r="G47" s="29">
        <v>0.11</v>
      </c>
      <c r="H47" s="40">
        <v>41316</v>
      </c>
      <c r="I47" s="27" t="s">
        <v>4</v>
      </c>
      <c r="J47" s="30" t="s">
        <v>11</v>
      </c>
      <c r="K47" s="30"/>
      <c r="L47" s="30">
        <v>0.99</v>
      </c>
      <c r="M47" s="27">
        <v>2</v>
      </c>
      <c r="N47" s="31" t="str">
        <f>VLOOKUP(L47,Güteklasse!$B$4:$C$8,2)</f>
        <v>E</v>
      </c>
      <c r="O47" s="27" t="str">
        <f>VLOOKUP(I47,Händleradressen!$B$3:$E$6,4,0)</f>
        <v>Köln</v>
      </c>
      <c r="P47" s="29">
        <f t="shared" si="0"/>
        <v>899.8</v>
      </c>
      <c r="Q47" s="29">
        <f t="shared" si="1"/>
        <v>170.96199999999999</v>
      </c>
      <c r="R47" s="29">
        <f t="shared" si="2"/>
        <v>1070.7619999999999</v>
      </c>
    </row>
    <row r="48" spans="1:18" x14ac:dyDescent="0.25">
      <c r="A48" s="26">
        <v>563</v>
      </c>
      <c r="B48" s="27" t="s">
        <v>0</v>
      </c>
      <c r="C48" s="27" t="s">
        <v>1</v>
      </c>
      <c r="D48" s="27" t="s">
        <v>13</v>
      </c>
      <c r="E48" s="27" t="s">
        <v>3</v>
      </c>
      <c r="F48" s="28">
        <v>98</v>
      </c>
      <c r="G48" s="29">
        <v>0.32</v>
      </c>
      <c r="H48" s="40">
        <v>41317</v>
      </c>
      <c r="I48" s="27" t="s">
        <v>12</v>
      </c>
      <c r="J48" s="30" t="s">
        <v>11</v>
      </c>
      <c r="K48" s="30"/>
      <c r="L48" s="30">
        <v>0.95</v>
      </c>
      <c r="M48" s="27">
        <v>4</v>
      </c>
      <c r="N48" s="31" t="str">
        <f>VLOOKUP(L48,Güteklasse!$B$4:$C$8,2)</f>
        <v>E</v>
      </c>
      <c r="O48" s="27" t="str">
        <f>VLOOKUP(I48,Händleradressen!$B$3:$E$6,4,0)</f>
        <v>Hamburg</v>
      </c>
      <c r="P48" s="29">
        <f t="shared" si="0"/>
        <v>31.36</v>
      </c>
      <c r="Q48" s="29">
        <f t="shared" si="1"/>
        <v>5.9584000000000001</v>
      </c>
      <c r="R48" s="29">
        <f t="shared" si="2"/>
        <v>37.318399999999997</v>
      </c>
    </row>
    <row r="49" spans="1:18" x14ac:dyDescent="0.25">
      <c r="A49" s="26">
        <v>338</v>
      </c>
      <c r="B49" s="27" t="s">
        <v>18</v>
      </c>
      <c r="C49" s="27" t="s">
        <v>9</v>
      </c>
      <c r="D49" s="27" t="s">
        <v>10</v>
      </c>
      <c r="E49" s="27" t="s">
        <v>3</v>
      </c>
      <c r="F49" s="28">
        <v>791</v>
      </c>
      <c r="G49" s="29">
        <v>0.04</v>
      </c>
      <c r="H49" s="40">
        <v>41318</v>
      </c>
      <c r="I49" s="27" t="s">
        <v>8</v>
      </c>
      <c r="J49" s="30" t="s">
        <v>11</v>
      </c>
      <c r="K49" s="30"/>
      <c r="L49" s="30">
        <v>0.56999999999999995</v>
      </c>
      <c r="M49" s="27">
        <v>2</v>
      </c>
      <c r="N49" s="31" t="str">
        <f>VLOOKUP(L49,Güteklasse!$B$4:$C$8,2)</f>
        <v>C</v>
      </c>
      <c r="O49" s="27" t="str">
        <f>VLOOKUP(I49,Händleradressen!$B$3:$E$6,4,0)</f>
        <v>Düsseldorf</v>
      </c>
      <c r="P49" s="29">
        <f t="shared" si="0"/>
        <v>31.64</v>
      </c>
      <c r="Q49" s="29">
        <f t="shared" si="1"/>
        <v>6.0116000000000005</v>
      </c>
      <c r="R49" s="29">
        <f t="shared" si="2"/>
        <v>37.651600000000002</v>
      </c>
    </row>
    <row r="50" spans="1:18" x14ac:dyDescent="0.25">
      <c r="A50" s="26">
        <v>404</v>
      </c>
      <c r="B50" s="27" t="s">
        <v>18</v>
      </c>
      <c r="C50" s="27" t="s">
        <v>15</v>
      </c>
      <c r="D50" s="27" t="s">
        <v>74</v>
      </c>
      <c r="E50" s="27" t="s">
        <v>3</v>
      </c>
      <c r="F50" s="28">
        <v>110</v>
      </c>
      <c r="G50" s="29">
        <v>0.28999999999999998</v>
      </c>
      <c r="H50" s="40">
        <v>41319</v>
      </c>
      <c r="I50" s="27" t="s">
        <v>8</v>
      </c>
      <c r="J50" s="30"/>
      <c r="K50" s="30"/>
      <c r="L50" s="30">
        <v>0.67</v>
      </c>
      <c r="M50" s="27">
        <v>4</v>
      </c>
      <c r="N50" s="31" t="str">
        <f>VLOOKUP(L50,Güteklasse!$B$4:$C$8,2)</f>
        <v>D</v>
      </c>
      <c r="O50" s="27" t="str">
        <f>VLOOKUP(I50,Händleradressen!$B$3:$E$6,4,0)</f>
        <v>Düsseldorf</v>
      </c>
      <c r="P50" s="29">
        <f t="shared" si="0"/>
        <v>31.9</v>
      </c>
      <c r="Q50" s="29">
        <f t="shared" si="1"/>
        <v>6.0609999999999999</v>
      </c>
      <c r="R50" s="29">
        <f t="shared" si="2"/>
        <v>37.960999999999999</v>
      </c>
    </row>
    <row r="51" spans="1:18" x14ac:dyDescent="0.25">
      <c r="A51" s="26">
        <v>206</v>
      </c>
      <c r="B51" s="27" t="s">
        <v>17</v>
      </c>
      <c r="C51" s="27" t="s">
        <v>5</v>
      </c>
      <c r="D51" s="27" t="s">
        <v>16</v>
      </c>
      <c r="E51" s="27" t="s">
        <v>3</v>
      </c>
      <c r="F51" s="28">
        <v>330</v>
      </c>
      <c r="G51" s="29">
        <v>0.1</v>
      </c>
      <c r="H51" s="40">
        <v>41320</v>
      </c>
      <c r="I51" s="27" t="s">
        <v>14</v>
      </c>
      <c r="J51" s="30" t="s">
        <v>11</v>
      </c>
      <c r="K51" s="30"/>
      <c r="L51" s="30">
        <v>0.35</v>
      </c>
      <c r="M51" s="27">
        <v>4</v>
      </c>
      <c r="N51" s="31" t="str">
        <f>VLOOKUP(L51,Güteklasse!$B$4:$C$8,2)</f>
        <v>B</v>
      </c>
      <c r="O51" s="27" t="str">
        <f>VLOOKUP(I51,Händleradressen!$B$3:$E$6,4,0)</f>
        <v>München</v>
      </c>
      <c r="P51" s="29">
        <f t="shared" si="0"/>
        <v>33</v>
      </c>
      <c r="Q51" s="29">
        <f t="shared" si="1"/>
        <v>6.2700000000000005</v>
      </c>
      <c r="R51" s="29">
        <f t="shared" si="2"/>
        <v>39.270000000000003</v>
      </c>
    </row>
    <row r="52" spans="1:18" x14ac:dyDescent="0.25">
      <c r="A52" s="26">
        <v>270</v>
      </c>
      <c r="B52" s="27" t="s">
        <v>17</v>
      </c>
      <c r="C52" s="27" t="s">
        <v>9</v>
      </c>
      <c r="D52" s="27" t="s">
        <v>10</v>
      </c>
      <c r="E52" s="27" t="s">
        <v>3</v>
      </c>
      <c r="F52" s="28">
        <v>48</v>
      </c>
      <c r="G52" s="29">
        <v>0.71</v>
      </c>
      <c r="H52" s="40">
        <v>41321</v>
      </c>
      <c r="I52" s="27" t="s">
        <v>4</v>
      </c>
      <c r="J52" s="30" t="s">
        <v>11</v>
      </c>
      <c r="K52" s="30"/>
      <c r="L52" s="30">
        <v>0.43</v>
      </c>
      <c r="M52" s="27">
        <v>4</v>
      </c>
      <c r="N52" s="31" t="str">
        <f>VLOOKUP(L52,Güteklasse!$B$4:$C$8,2)</f>
        <v>B</v>
      </c>
      <c r="O52" s="27" t="str">
        <f>VLOOKUP(I52,Händleradressen!$B$3:$E$6,4,0)</f>
        <v>Köln</v>
      </c>
      <c r="P52" s="29">
        <f t="shared" si="0"/>
        <v>34.08</v>
      </c>
      <c r="Q52" s="29">
        <f t="shared" si="1"/>
        <v>6.4752000000000001</v>
      </c>
      <c r="R52" s="29">
        <f t="shared" si="2"/>
        <v>40.555199999999999</v>
      </c>
    </row>
    <row r="53" spans="1:18" x14ac:dyDescent="0.25">
      <c r="A53" s="26">
        <v>285</v>
      </c>
      <c r="B53" s="27" t="s">
        <v>17</v>
      </c>
      <c r="C53" s="27" t="s">
        <v>9</v>
      </c>
      <c r="D53" s="27" t="s">
        <v>13</v>
      </c>
      <c r="E53" s="27" t="s">
        <v>3</v>
      </c>
      <c r="F53" s="28">
        <v>347</v>
      </c>
      <c r="G53" s="29">
        <v>0.1</v>
      </c>
      <c r="H53" s="40">
        <v>41322</v>
      </c>
      <c r="I53" s="27" t="s">
        <v>14</v>
      </c>
      <c r="J53" s="30" t="s">
        <v>11</v>
      </c>
      <c r="K53" s="30"/>
      <c r="L53" s="30">
        <v>0.46</v>
      </c>
      <c r="M53" s="27">
        <v>2</v>
      </c>
      <c r="N53" s="31" t="str">
        <f>VLOOKUP(L53,Güteklasse!$B$4:$C$8,2)</f>
        <v>C</v>
      </c>
      <c r="O53" s="27" t="str">
        <f>VLOOKUP(I53,Händleradressen!$B$3:$E$6,4,0)</f>
        <v>München</v>
      </c>
      <c r="P53" s="29">
        <f t="shared" si="0"/>
        <v>34.700000000000003</v>
      </c>
      <c r="Q53" s="29">
        <f t="shared" si="1"/>
        <v>6.5930000000000009</v>
      </c>
      <c r="R53" s="29">
        <f t="shared" si="2"/>
        <v>41.293000000000006</v>
      </c>
    </row>
    <row r="54" spans="1:18" x14ac:dyDescent="0.25">
      <c r="A54" s="26">
        <v>363</v>
      </c>
      <c r="B54" s="27" t="s">
        <v>18</v>
      </c>
      <c r="C54" s="27" t="s">
        <v>5</v>
      </c>
      <c r="D54" s="27" t="s">
        <v>16</v>
      </c>
      <c r="E54" s="27" t="s">
        <v>3</v>
      </c>
      <c r="F54" s="28">
        <v>145</v>
      </c>
      <c r="G54" s="29">
        <v>0.26</v>
      </c>
      <c r="H54" s="40">
        <v>41323</v>
      </c>
      <c r="I54" s="27" t="s">
        <v>4</v>
      </c>
      <c r="J54" s="30"/>
      <c r="K54" s="30"/>
      <c r="L54" s="30">
        <v>0.6</v>
      </c>
      <c r="M54" s="27">
        <v>4</v>
      </c>
      <c r="N54" s="31" t="str">
        <f>VLOOKUP(L54,Güteklasse!$B$4:$C$8,2)</f>
        <v>D</v>
      </c>
      <c r="O54" s="27" t="str">
        <f>VLOOKUP(I54,Händleradressen!$B$3:$E$6,4,0)</f>
        <v>Köln</v>
      </c>
      <c r="P54" s="29">
        <f t="shared" si="0"/>
        <v>37.700000000000003</v>
      </c>
      <c r="Q54" s="29">
        <f t="shared" si="1"/>
        <v>7.1630000000000003</v>
      </c>
      <c r="R54" s="29">
        <f t="shared" si="2"/>
        <v>44.863</v>
      </c>
    </row>
    <row r="55" spans="1:18" x14ac:dyDescent="0.25">
      <c r="A55" s="26">
        <v>178</v>
      </c>
      <c r="B55" s="27" t="s">
        <v>17</v>
      </c>
      <c r="C55" s="27" t="s">
        <v>5</v>
      </c>
      <c r="D55" s="27" t="s">
        <v>6</v>
      </c>
      <c r="E55" s="27" t="s">
        <v>3</v>
      </c>
      <c r="F55" s="28">
        <v>784</v>
      </c>
      <c r="G55" s="29">
        <v>0.05</v>
      </c>
      <c r="H55" s="40">
        <v>41324</v>
      </c>
      <c r="I55" s="27" t="s">
        <v>12</v>
      </c>
      <c r="J55" s="30"/>
      <c r="K55" s="30"/>
      <c r="L55" s="30">
        <v>0.31</v>
      </c>
      <c r="M55" s="27">
        <v>4</v>
      </c>
      <c r="N55" s="31" t="str">
        <f>VLOOKUP(L55,Güteklasse!$B$4:$C$8,2)</f>
        <v>A</v>
      </c>
      <c r="O55" s="27" t="str">
        <f>VLOOKUP(I55,Händleradressen!$B$3:$E$6,4,0)</f>
        <v>Hamburg</v>
      </c>
      <c r="P55" s="29">
        <f t="shared" si="0"/>
        <v>39.200000000000003</v>
      </c>
      <c r="Q55" s="29">
        <f t="shared" si="1"/>
        <v>7.4480000000000004</v>
      </c>
      <c r="R55" s="29">
        <f t="shared" si="2"/>
        <v>46.648000000000003</v>
      </c>
    </row>
    <row r="56" spans="1:18" x14ac:dyDescent="0.25">
      <c r="A56" s="26">
        <v>100</v>
      </c>
      <c r="B56" s="27" t="s">
        <v>18</v>
      </c>
      <c r="C56" s="27" t="s">
        <v>15</v>
      </c>
      <c r="D56" s="27" t="s">
        <v>16</v>
      </c>
      <c r="E56" s="27" t="s">
        <v>3</v>
      </c>
      <c r="F56" s="28">
        <v>251</v>
      </c>
      <c r="G56" s="29">
        <v>0.16</v>
      </c>
      <c r="H56" s="40">
        <v>41325</v>
      </c>
      <c r="I56" s="27" t="s">
        <v>8</v>
      </c>
      <c r="J56" s="30" t="s">
        <v>11</v>
      </c>
      <c r="K56" s="30"/>
      <c r="L56" s="30">
        <v>0.18</v>
      </c>
      <c r="M56" s="27">
        <v>2</v>
      </c>
      <c r="N56" s="31" t="str">
        <f>VLOOKUP(L56,Güteklasse!$B$4:$C$8,2)</f>
        <v>A</v>
      </c>
      <c r="O56" s="27" t="str">
        <f>VLOOKUP(I56,Händleradressen!$B$3:$E$6,4,0)</f>
        <v>Düsseldorf</v>
      </c>
      <c r="P56" s="29">
        <f t="shared" si="0"/>
        <v>40.160000000000004</v>
      </c>
      <c r="Q56" s="29">
        <f t="shared" si="1"/>
        <v>7.6304000000000007</v>
      </c>
      <c r="R56" s="29">
        <f t="shared" si="2"/>
        <v>47.790400000000005</v>
      </c>
    </row>
    <row r="57" spans="1:18" x14ac:dyDescent="0.25">
      <c r="A57" s="26">
        <v>361</v>
      </c>
      <c r="B57" s="27" t="s">
        <v>0</v>
      </c>
      <c r="C57" s="27" t="s">
        <v>5</v>
      </c>
      <c r="D57" s="27" t="s">
        <v>6</v>
      </c>
      <c r="E57" s="27" t="s">
        <v>3</v>
      </c>
      <c r="F57" s="28">
        <v>65</v>
      </c>
      <c r="G57" s="29">
        <v>0.63</v>
      </c>
      <c r="H57" s="40">
        <v>41326</v>
      </c>
      <c r="I57" s="27" t="s">
        <v>14</v>
      </c>
      <c r="J57" s="30" t="s">
        <v>11</v>
      </c>
      <c r="K57" s="30"/>
      <c r="L57" s="30">
        <v>0.6</v>
      </c>
      <c r="M57" s="27">
        <v>3</v>
      </c>
      <c r="N57" s="31" t="str">
        <f>VLOOKUP(L57,Güteklasse!$B$4:$C$8,2)</f>
        <v>D</v>
      </c>
      <c r="O57" s="27" t="str">
        <f>VLOOKUP(I57,Händleradressen!$B$3:$E$6,4,0)</f>
        <v>München</v>
      </c>
      <c r="P57" s="29">
        <f t="shared" si="0"/>
        <v>40.950000000000003</v>
      </c>
      <c r="Q57" s="29">
        <f t="shared" si="1"/>
        <v>7.7805000000000009</v>
      </c>
      <c r="R57" s="29">
        <f t="shared" si="2"/>
        <v>48.730500000000006</v>
      </c>
    </row>
    <row r="58" spans="1:18" x14ac:dyDescent="0.25">
      <c r="A58" s="26">
        <v>493</v>
      </c>
      <c r="B58" s="27" t="s">
        <v>17</v>
      </c>
      <c r="C58" s="27" t="s">
        <v>5</v>
      </c>
      <c r="D58" s="27" t="s">
        <v>6</v>
      </c>
      <c r="E58" s="27" t="s">
        <v>3</v>
      </c>
      <c r="F58" s="28">
        <v>693</v>
      </c>
      <c r="G58" s="29">
        <v>0.06</v>
      </c>
      <c r="H58" s="40">
        <v>41327</v>
      </c>
      <c r="I58" s="27" t="s">
        <v>4</v>
      </c>
      <c r="J58" s="30" t="s">
        <v>11</v>
      </c>
      <c r="K58" s="30"/>
      <c r="L58" s="30">
        <v>0.84</v>
      </c>
      <c r="M58" s="27">
        <v>2</v>
      </c>
      <c r="N58" s="31" t="str">
        <f>VLOOKUP(L58,Güteklasse!$B$4:$C$8,2)</f>
        <v>D</v>
      </c>
      <c r="O58" s="27" t="str">
        <f>VLOOKUP(I58,Händleradressen!$B$3:$E$6,4,0)</f>
        <v>Köln</v>
      </c>
      <c r="P58" s="29">
        <f t="shared" si="0"/>
        <v>41.58</v>
      </c>
      <c r="Q58" s="29">
        <f t="shared" si="1"/>
        <v>7.9001999999999999</v>
      </c>
      <c r="R58" s="29">
        <f t="shared" si="2"/>
        <v>49.480199999999996</v>
      </c>
    </row>
    <row r="59" spans="1:18" x14ac:dyDescent="0.25">
      <c r="A59" s="26">
        <v>424</v>
      </c>
      <c r="B59" s="27" t="s">
        <v>17</v>
      </c>
      <c r="C59" s="27" t="s">
        <v>9</v>
      </c>
      <c r="D59" s="27" t="s">
        <v>16</v>
      </c>
      <c r="E59" s="27" t="s">
        <v>3</v>
      </c>
      <c r="F59" s="28">
        <v>428</v>
      </c>
      <c r="G59" s="29">
        <v>0.1</v>
      </c>
      <c r="H59" s="40">
        <v>41328</v>
      </c>
      <c r="I59" s="27" t="s">
        <v>4</v>
      </c>
      <c r="J59" s="30" t="s">
        <v>11</v>
      </c>
      <c r="K59" s="30"/>
      <c r="L59" s="30">
        <v>0.71</v>
      </c>
      <c r="M59" s="27">
        <v>3</v>
      </c>
      <c r="N59" s="31" t="str">
        <f>VLOOKUP(L59,Güteklasse!$B$4:$C$8,2)</f>
        <v>D</v>
      </c>
      <c r="O59" s="27" t="str">
        <f>VLOOKUP(I59,Händleradressen!$B$3:$E$6,4,0)</f>
        <v>Köln</v>
      </c>
      <c r="P59" s="29">
        <f t="shared" si="0"/>
        <v>42.800000000000004</v>
      </c>
      <c r="Q59" s="29">
        <f t="shared" si="1"/>
        <v>8.1320000000000014</v>
      </c>
      <c r="R59" s="29">
        <f t="shared" si="2"/>
        <v>50.932000000000002</v>
      </c>
    </row>
    <row r="60" spans="1:18" x14ac:dyDescent="0.25">
      <c r="A60" s="26">
        <v>14</v>
      </c>
      <c r="B60" s="27" t="s">
        <v>0</v>
      </c>
      <c r="C60" s="27" t="s">
        <v>9</v>
      </c>
      <c r="D60" s="27" t="s">
        <v>13</v>
      </c>
      <c r="E60" s="27" t="s">
        <v>3</v>
      </c>
      <c r="F60" s="28">
        <v>6516</v>
      </c>
      <c r="G60" s="29">
        <v>0.16</v>
      </c>
      <c r="H60" s="40">
        <v>41329</v>
      </c>
      <c r="I60" s="27" t="s">
        <v>4</v>
      </c>
      <c r="J60" s="30" t="s">
        <v>11</v>
      </c>
      <c r="K60" s="30"/>
      <c r="L60" s="30">
        <v>0.09</v>
      </c>
      <c r="M60" s="27">
        <v>4</v>
      </c>
      <c r="N60" s="31" t="str">
        <f>VLOOKUP(L60,Güteklasse!$B$4:$C$8,2)</f>
        <v>A</v>
      </c>
      <c r="O60" s="27" t="str">
        <f>VLOOKUP(I60,Händleradressen!$B$3:$E$6,4,0)</f>
        <v>Köln</v>
      </c>
      <c r="P60" s="29">
        <f t="shared" si="0"/>
        <v>1042.56</v>
      </c>
      <c r="Q60" s="29">
        <f t="shared" si="1"/>
        <v>198.0864</v>
      </c>
      <c r="R60" s="29">
        <f t="shared" si="2"/>
        <v>1240.6463999999999</v>
      </c>
    </row>
    <row r="61" spans="1:18" x14ac:dyDescent="0.25">
      <c r="A61" s="26">
        <v>427</v>
      </c>
      <c r="B61" s="27" t="s">
        <v>0</v>
      </c>
      <c r="C61" s="27" t="s">
        <v>9</v>
      </c>
      <c r="D61" s="27" t="s">
        <v>10</v>
      </c>
      <c r="E61" s="27" t="s">
        <v>3</v>
      </c>
      <c r="F61" s="28">
        <v>7453</v>
      </c>
      <c r="G61" s="29">
        <v>0.16</v>
      </c>
      <c r="H61" s="40">
        <v>41330</v>
      </c>
      <c r="I61" s="27" t="s">
        <v>12</v>
      </c>
      <c r="J61" s="30" t="s">
        <v>11</v>
      </c>
      <c r="K61" s="30"/>
      <c r="L61" s="30">
        <v>0.72</v>
      </c>
      <c r="M61" s="27">
        <v>4</v>
      </c>
      <c r="N61" s="31" t="str">
        <f>VLOOKUP(L61,Güteklasse!$B$4:$C$8,2)</f>
        <v>D</v>
      </c>
      <c r="O61" s="27" t="str">
        <f>VLOOKUP(I61,Händleradressen!$B$3:$E$6,4,0)</f>
        <v>Hamburg</v>
      </c>
      <c r="P61" s="29">
        <f t="shared" si="0"/>
        <v>1192.48</v>
      </c>
      <c r="Q61" s="29">
        <f t="shared" si="1"/>
        <v>226.5712</v>
      </c>
      <c r="R61" s="29">
        <f t="shared" si="2"/>
        <v>1419.0512000000001</v>
      </c>
    </row>
    <row r="62" spans="1:18" x14ac:dyDescent="0.25">
      <c r="A62" s="26">
        <v>481</v>
      </c>
      <c r="B62" s="27" t="s">
        <v>0</v>
      </c>
      <c r="C62" s="27" t="s">
        <v>1</v>
      </c>
      <c r="D62" s="27" t="s">
        <v>6</v>
      </c>
      <c r="E62" s="27" t="s">
        <v>3</v>
      </c>
      <c r="F62" s="28">
        <v>4537</v>
      </c>
      <c r="G62" s="29">
        <v>0.16</v>
      </c>
      <c r="H62" s="40">
        <v>41331</v>
      </c>
      <c r="I62" s="27" t="s">
        <v>12</v>
      </c>
      <c r="J62" s="30" t="s">
        <v>11</v>
      </c>
      <c r="K62" s="30"/>
      <c r="L62" s="30">
        <v>0.83</v>
      </c>
      <c r="M62" s="27">
        <v>1</v>
      </c>
      <c r="N62" s="31" t="str">
        <f>VLOOKUP(L62,Güteklasse!$B$4:$C$8,2)</f>
        <v>D</v>
      </c>
      <c r="O62" s="27" t="str">
        <f>VLOOKUP(I62,Händleradressen!$B$3:$E$6,4,0)</f>
        <v>Hamburg</v>
      </c>
      <c r="P62" s="29">
        <f t="shared" si="0"/>
        <v>725.92</v>
      </c>
      <c r="Q62" s="29">
        <f t="shared" si="1"/>
        <v>137.9248</v>
      </c>
      <c r="R62" s="29">
        <f t="shared" si="2"/>
        <v>863.84479999999996</v>
      </c>
    </row>
    <row r="63" spans="1:18" x14ac:dyDescent="0.25">
      <c r="A63" s="26">
        <v>326</v>
      </c>
      <c r="B63" s="27" t="s">
        <v>17</v>
      </c>
      <c r="C63" s="27" t="s">
        <v>5</v>
      </c>
      <c r="D63" s="27" t="s">
        <v>16</v>
      </c>
      <c r="E63" s="27" t="s">
        <v>3</v>
      </c>
      <c r="F63" s="28">
        <v>332</v>
      </c>
      <c r="G63" s="29">
        <v>0.13</v>
      </c>
      <c r="H63" s="40">
        <v>41332</v>
      </c>
      <c r="I63" s="27" t="s">
        <v>12</v>
      </c>
      <c r="J63" s="30" t="s">
        <v>11</v>
      </c>
      <c r="K63" s="30"/>
      <c r="L63" s="30">
        <v>0.54</v>
      </c>
      <c r="M63" s="27">
        <v>4</v>
      </c>
      <c r="N63" s="31" t="str">
        <f>VLOOKUP(L63,Güteklasse!$B$4:$C$8,2)</f>
        <v>C</v>
      </c>
      <c r="O63" s="27" t="str">
        <f>VLOOKUP(I63,Händleradressen!$B$3:$E$6,4,0)</f>
        <v>Hamburg</v>
      </c>
      <c r="P63" s="29">
        <f t="shared" si="0"/>
        <v>43.160000000000004</v>
      </c>
      <c r="Q63" s="29">
        <f t="shared" si="1"/>
        <v>8.2004000000000001</v>
      </c>
      <c r="R63" s="29">
        <f t="shared" si="2"/>
        <v>51.360400000000006</v>
      </c>
    </row>
    <row r="64" spans="1:18" x14ac:dyDescent="0.25">
      <c r="A64" s="26">
        <v>367</v>
      </c>
      <c r="B64" s="27" t="s">
        <v>0</v>
      </c>
      <c r="C64" s="27" t="s">
        <v>15</v>
      </c>
      <c r="D64" s="27" t="s">
        <v>10</v>
      </c>
      <c r="E64" s="27" t="s">
        <v>3</v>
      </c>
      <c r="F64" s="28">
        <v>151</v>
      </c>
      <c r="G64" s="29">
        <v>0.28999999999999998</v>
      </c>
      <c r="H64" s="40">
        <v>41333</v>
      </c>
      <c r="I64" s="27" t="s">
        <v>8</v>
      </c>
      <c r="J64" s="30" t="s">
        <v>11</v>
      </c>
      <c r="K64" s="30"/>
      <c r="L64" s="30">
        <v>0.62</v>
      </c>
      <c r="M64" s="27">
        <v>3</v>
      </c>
      <c r="N64" s="31" t="str">
        <f>VLOOKUP(L64,Güteklasse!$B$4:$C$8,2)</f>
        <v>D</v>
      </c>
      <c r="O64" s="27" t="str">
        <f>VLOOKUP(I64,Händleradressen!$B$3:$E$6,4,0)</f>
        <v>Düsseldorf</v>
      </c>
      <c r="P64" s="29">
        <f t="shared" si="0"/>
        <v>43.79</v>
      </c>
      <c r="Q64" s="29">
        <f t="shared" si="1"/>
        <v>8.3201000000000001</v>
      </c>
      <c r="R64" s="29">
        <f t="shared" si="2"/>
        <v>52.110100000000003</v>
      </c>
    </row>
    <row r="65" spans="1:18" x14ac:dyDescent="0.25">
      <c r="A65" s="26">
        <v>548</v>
      </c>
      <c r="B65" s="27" t="s">
        <v>18</v>
      </c>
      <c r="C65" s="27" t="s">
        <v>1</v>
      </c>
      <c r="D65" s="27" t="s">
        <v>74</v>
      </c>
      <c r="E65" s="27" t="s">
        <v>3</v>
      </c>
      <c r="F65" s="28">
        <v>215</v>
      </c>
      <c r="G65" s="29">
        <v>0.21</v>
      </c>
      <c r="H65" s="40">
        <v>41334</v>
      </c>
      <c r="I65" s="27" t="s">
        <v>71</v>
      </c>
      <c r="J65" s="30" t="s">
        <v>11</v>
      </c>
      <c r="K65" s="30"/>
      <c r="L65" s="30">
        <v>0.93</v>
      </c>
      <c r="M65" s="27">
        <v>1</v>
      </c>
      <c r="N65" s="31" t="str">
        <f>VLOOKUP(L65,Güteklasse!$B$4:$C$8,2)</f>
        <v>E</v>
      </c>
      <c r="O65" s="27" t="e">
        <f>VLOOKUP(I65,Händleradressen!$B$3:$E$6,4,0)</f>
        <v>#N/A</v>
      </c>
      <c r="P65" s="29">
        <f t="shared" si="0"/>
        <v>45.15</v>
      </c>
      <c r="Q65" s="29">
        <f t="shared" si="1"/>
        <v>8.5785</v>
      </c>
      <c r="R65" s="29">
        <f t="shared" si="2"/>
        <v>53.728499999999997</v>
      </c>
    </row>
    <row r="66" spans="1:18" x14ac:dyDescent="0.25">
      <c r="A66" s="26">
        <v>60</v>
      </c>
      <c r="B66" s="27" t="s">
        <v>18</v>
      </c>
      <c r="C66" s="27" t="s">
        <v>5</v>
      </c>
      <c r="D66" s="27" t="s">
        <v>10</v>
      </c>
      <c r="E66" s="27" t="s">
        <v>7</v>
      </c>
      <c r="F66" s="28">
        <v>1</v>
      </c>
      <c r="G66" s="29">
        <v>46.53</v>
      </c>
      <c r="H66" s="40">
        <v>41275</v>
      </c>
      <c r="I66" s="27" t="s">
        <v>14</v>
      </c>
      <c r="J66" s="30" t="s">
        <v>11</v>
      </c>
      <c r="K66" s="30" t="s">
        <v>11</v>
      </c>
      <c r="L66" s="30">
        <v>0.11</v>
      </c>
      <c r="M66" s="27">
        <v>2</v>
      </c>
      <c r="N66" s="31" t="str">
        <f>VLOOKUP(L66,Güteklasse!$B$4:$C$8,2)</f>
        <v>A</v>
      </c>
      <c r="O66" s="27" t="str">
        <f>VLOOKUP(I66,Händleradressen!$B$3:$E$6,4,0)</f>
        <v>München</v>
      </c>
      <c r="P66" s="29">
        <f t="shared" si="0"/>
        <v>46.53</v>
      </c>
      <c r="Q66" s="29">
        <f t="shared" si="1"/>
        <v>8.8407</v>
      </c>
      <c r="R66" s="29">
        <f t="shared" si="2"/>
        <v>55.370699999999999</v>
      </c>
    </row>
    <row r="67" spans="1:18" x14ac:dyDescent="0.25">
      <c r="A67" s="26">
        <v>547</v>
      </c>
      <c r="B67" s="27" t="s">
        <v>0</v>
      </c>
      <c r="C67" s="27" t="s">
        <v>15</v>
      </c>
      <c r="D67" s="27" t="s">
        <v>13</v>
      </c>
      <c r="E67" s="27" t="s">
        <v>3</v>
      </c>
      <c r="F67" s="28">
        <v>5153</v>
      </c>
      <c r="G67" s="29">
        <v>0.17</v>
      </c>
      <c r="H67" s="40">
        <v>41276</v>
      </c>
      <c r="I67" s="27" t="s">
        <v>4</v>
      </c>
      <c r="J67" s="30" t="s">
        <v>11</v>
      </c>
      <c r="K67" s="30"/>
      <c r="L67" s="30">
        <v>0.93</v>
      </c>
      <c r="M67" s="27">
        <v>2</v>
      </c>
      <c r="N67" s="31" t="str">
        <f>VLOOKUP(L67,Güteklasse!$B$4:$C$8,2)</f>
        <v>E</v>
      </c>
      <c r="O67" s="27" t="str">
        <f>VLOOKUP(I67,Händleradressen!$B$3:$E$6,4,0)</f>
        <v>Köln</v>
      </c>
      <c r="P67" s="29">
        <f t="shared" si="0"/>
        <v>876.0100000000001</v>
      </c>
      <c r="Q67" s="29">
        <f t="shared" si="1"/>
        <v>166.44190000000003</v>
      </c>
      <c r="R67" s="29">
        <f t="shared" si="2"/>
        <v>1042.4519</v>
      </c>
    </row>
    <row r="68" spans="1:18" x14ac:dyDescent="0.25">
      <c r="A68" s="26">
        <v>564</v>
      </c>
      <c r="B68" s="27" t="s">
        <v>0</v>
      </c>
      <c r="C68" s="27" t="s">
        <v>5</v>
      </c>
      <c r="D68" s="27" t="s">
        <v>6</v>
      </c>
      <c r="E68" s="27" t="s">
        <v>3</v>
      </c>
      <c r="F68" s="28">
        <v>123</v>
      </c>
      <c r="G68" s="29">
        <v>0.38</v>
      </c>
      <c r="H68" s="40">
        <v>41277</v>
      </c>
      <c r="I68" s="27" t="s">
        <v>4</v>
      </c>
      <c r="J68" s="30" t="s">
        <v>11</v>
      </c>
      <c r="K68" s="30"/>
      <c r="L68" s="30">
        <v>0.95</v>
      </c>
      <c r="M68" s="27">
        <v>4</v>
      </c>
      <c r="N68" s="31" t="str">
        <f>VLOOKUP(L68,Güteklasse!$B$4:$C$8,2)</f>
        <v>E</v>
      </c>
      <c r="O68" s="27" t="str">
        <f>VLOOKUP(I68,Händleradressen!$B$3:$E$6,4,0)</f>
        <v>Köln</v>
      </c>
      <c r="P68" s="29">
        <f t="shared" si="0"/>
        <v>46.74</v>
      </c>
      <c r="Q68" s="29">
        <f t="shared" si="1"/>
        <v>8.8806000000000012</v>
      </c>
      <c r="R68" s="29">
        <f t="shared" si="2"/>
        <v>55.620600000000003</v>
      </c>
    </row>
    <row r="69" spans="1:18" x14ac:dyDescent="0.25">
      <c r="A69" s="26">
        <v>182</v>
      </c>
      <c r="B69" s="27" t="s">
        <v>17</v>
      </c>
      <c r="C69" s="27" t="s">
        <v>9</v>
      </c>
      <c r="D69" s="27" t="s">
        <v>10</v>
      </c>
      <c r="E69" s="27" t="s">
        <v>7</v>
      </c>
      <c r="F69" s="28">
        <v>1</v>
      </c>
      <c r="G69" s="29">
        <v>47.1</v>
      </c>
      <c r="H69" s="40">
        <v>41278</v>
      </c>
      <c r="I69" s="27" t="s">
        <v>12</v>
      </c>
      <c r="J69" s="30"/>
      <c r="K69" s="30" t="s">
        <v>11</v>
      </c>
      <c r="L69" s="30">
        <v>0.32</v>
      </c>
      <c r="M69" s="27">
        <v>4</v>
      </c>
      <c r="N69" s="31" t="str">
        <f>VLOOKUP(L69,Güteklasse!$B$4:$C$8,2)</f>
        <v>A</v>
      </c>
      <c r="O69" s="27" t="str">
        <f>VLOOKUP(I69,Händleradressen!$B$3:$E$6,4,0)</f>
        <v>Hamburg</v>
      </c>
      <c r="P69" s="29">
        <f t="shared" si="0"/>
        <v>47.1</v>
      </c>
      <c r="Q69" s="29">
        <f t="shared" si="1"/>
        <v>8.9489999999999998</v>
      </c>
      <c r="R69" s="29">
        <f t="shared" si="2"/>
        <v>56.048999999999999</v>
      </c>
    </row>
    <row r="70" spans="1:18" x14ac:dyDescent="0.25">
      <c r="A70" s="26">
        <v>245</v>
      </c>
      <c r="B70" s="27" t="s">
        <v>18</v>
      </c>
      <c r="C70" s="27" t="s">
        <v>15</v>
      </c>
      <c r="D70" s="27" t="s">
        <v>16</v>
      </c>
      <c r="E70" s="27" t="s">
        <v>3</v>
      </c>
      <c r="F70" s="28">
        <v>117</v>
      </c>
      <c r="G70" s="29">
        <v>0.43</v>
      </c>
      <c r="H70" s="40">
        <v>41279</v>
      </c>
      <c r="I70" s="27" t="s">
        <v>4</v>
      </c>
      <c r="J70" s="30" t="s">
        <v>11</v>
      </c>
      <c r="K70" s="30"/>
      <c r="L70" s="30">
        <v>0.4</v>
      </c>
      <c r="M70" s="27">
        <v>5</v>
      </c>
      <c r="N70" s="31" t="str">
        <f>VLOOKUP(L70,Güteklasse!$B$4:$C$8,2)</f>
        <v>B</v>
      </c>
      <c r="O70" s="27" t="str">
        <f>VLOOKUP(I70,Händleradressen!$B$3:$E$6,4,0)</f>
        <v>Köln</v>
      </c>
      <c r="P70" s="29">
        <f t="shared" ref="P70:P133" si="3">F70*G70</f>
        <v>50.31</v>
      </c>
      <c r="Q70" s="29">
        <f t="shared" ref="Q70:Q133" si="4">P70*$P$1</f>
        <v>9.5589000000000013</v>
      </c>
      <c r="R70" s="29">
        <f t="shared" ref="R70:R133" si="5">P70+Q70</f>
        <v>59.868900000000004</v>
      </c>
    </row>
    <row r="71" spans="1:18" x14ac:dyDescent="0.25">
      <c r="A71" s="26">
        <v>483</v>
      </c>
      <c r="B71" s="27" t="s">
        <v>18</v>
      </c>
      <c r="C71" s="27" t="s">
        <v>9</v>
      </c>
      <c r="D71" s="27" t="s">
        <v>6</v>
      </c>
      <c r="E71" s="27" t="s">
        <v>3</v>
      </c>
      <c r="F71" s="28">
        <v>184</v>
      </c>
      <c r="G71" s="29">
        <v>0.28000000000000003</v>
      </c>
      <c r="H71" s="40">
        <v>41280</v>
      </c>
      <c r="I71" s="27" t="s">
        <v>8</v>
      </c>
      <c r="J71" s="30"/>
      <c r="K71" s="30"/>
      <c r="L71" s="30">
        <v>0.83</v>
      </c>
      <c r="M71" s="27">
        <v>4</v>
      </c>
      <c r="N71" s="31" t="str">
        <f>VLOOKUP(L71,Güteklasse!$B$4:$C$8,2)</f>
        <v>D</v>
      </c>
      <c r="O71" s="27" t="str">
        <f>VLOOKUP(I71,Händleradressen!$B$3:$E$6,4,0)</f>
        <v>Düsseldorf</v>
      </c>
      <c r="P71" s="29">
        <f t="shared" si="3"/>
        <v>51.52</v>
      </c>
      <c r="Q71" s="29">
        <f t="shared" si="4"/>
        <v>9.7888000000000002</v>
      </c>
      <c r="R71" s="29">
        <f t="shared" si="5"/>
        <v>61.308800000000005</v>
      </c>
    </row>
    <row r="72" spans="1:18" x14ac:dyDescent="0.25">
      <c r="A72" s="26">
        <v>238</v>
      </c>
      <c r="B72" s="27" t="s">
        <v>17</v>
      </c>
      <c r="C72" s="27" t="s">
        <v>1</v>
      </c>
      <c r="D72" s="27" t="s">
        <v>10</v>
      </c>
      <c r="E72" s="27" t="s">
        <v>3</v>
      </c>
      <c r="F72" s="28">
        <v>348</v>
      </c>
      <c r="G72" s="29">
        <v>0.15</v>
      </c>
      <c r="H72" s="40">
        <v>41281</v>
      </c>
      <c r="I72" s="27" t="s">
        <v>14</v>
      </c>
      <c r="J72" s="30"/>
      <c r="K72" s="30"/>
      <c r="L72" s="30">
        <v>0.39</v>
      </c>
      <c r="M72" s="27">
        <v>3</v>
      </c>
      <c r="N72" s="31" t="str">
        <f>VLOOKUP(L72,Güteklasse!$B$4:$C$8,2)</f>
        <v>B</v>
      </c>
      <c r="O72" s="27" t="str">
        <f>VLOOKUP(I72,Händleradressen!$B$3:$E$6,4,0)</f>
        <v>München</v>
      </c>
      <c r="P72" s="29">
        <f t="shared" si="3"/>
        <v>52.199999999999996</v>
      </c>
      <c r="Q72" s="29">
        <f t="shared" si="4"/>
        <v>9.9179999999999993</v>
      </c>
      <c r="R72" s="29">
        <f t="shared" si="5"/>
        <v>62.117999999999995</v>
      </c>
    </row>
    <row r="73" spans="1:18" x14ac:dyDescent="0.25">
      <c r="A73" s="26">
        <v>276</v>
      </c>
      <c r="B73" s="27" t="s">
        <v>18</v>
      </c>
      <c r="C73" s="27" t="s">
        <v>15</v>
      </c>
      <c r="D73" s="27" t="s">
        <v>2</v>
      </c>
      <c r="E73" s="27" t="s">
        <v>3</v>
      </c>
      <c r="F73" s="28">
        <v>378</v>
      </c>
      <c r="G73" s="29">
        <v>0.14000000000000001</v>
      </c>
      <c r="H73" s="40">
        <v>41282</v>
      </c>
      <c r="I73" s="27" t="s">
        <v>14</v>
      </c>
      <c r="J73" s="30" t="s">
        <v>11</v>
      </c>
      <c r="K73" s="30"/>
      <c r="L73" s="30">
        <v>0.44</v>
      </c>
      <c r="M73" s="27">
        <v>3</v>
      </c>
      <c r="N73" s="31" t="str">
        <f>VLOOKUP(L73,Güteklasse!$B$4:$C$8,2)</f>
        <v>B</v>
      </c>
      <c r="O73" s="27" t="str">
        <f>VLOOKUP(I73,Händleradressen!$B$3:$E$6,4,0)</f>
        <v>München</v>
      </c>
      <c r="P73" s="29">
        <f t="shared" si="3"/>
        <v>52.92</v>
      </c>
      <c r="Q73" s="29">
        <f t="shared" si="4"/>
        <v>10.0548</v>
      </c>
      <c r="R73" s="29">
        <f t="shared" si="5"/>
        <v>62.974800000000002</v>
      </c>
    </row>
    <row r="74" spans="1:18" x14ac:dyDescent="0.25">
      <c r="A74" s="26">
        <v>2</v>
      </c>
      <c r="B74" s="27" t="s">
        <v>18</v>
      </c>
      <c r="C74" s="27" t="s">
        <v>1</v>
      </c>
      <c r="D74" s="27" t="s">
        <v>10</v>
      </c>
      <c r="E74" s="27" t="s">
        <v>7</v>
      </c>
      <c r="F74" s="28">
        <v>1</v>
      </c>
      <c r="G74" s="29">
        <v>53.28</v>
      </c>
      <c r="H74" s="40">
        <v>41283</v>
      </c>
      <c r="I74" s="27" t="s">
        <v>8</v>
      </c>
      <c r="J74" s="30" t="s">
        <v>11</v>
      </c>
      <c r="K74" s="30" t="s">
        <v>11</v>
      </c>
      <c r="L74" s="30">
        <v>0</v>
      </c>
      <c r="M74" s="27">
        <v>3</v>
      </c>
      <c r="N74" s="31" t="str">
        <f>VLOOKUP(L74,Güteklasse!$B$4:$C$8,2)</f>
        <v>A</v>
      </c>
      <c r="O74" s="27" t="str">
        <f>VLOOKUP(I74,Händleradressen!$B$3:$E$6,4,0)</f>
        <v>Düsseldorf</v>
      </c>
      <c r="P74" s="29">
        <f t="shared" si="3"/>
        <v>53.28</v>
      </c>
      <c r="Q74" s="29">
        <f t="shared" si="4"/>
        <v>10.123200000000001</v>
      </c>
      <c r="R74" s="29">
        <f t="shared" si="5"/>
        <v>63.403199999999998</v>
      </c>
    </row>
    <row r="75" spans="1:18" x14ac:dyDescent="0.25">
      <c r="A75" s="26">
        <v>215</v>
      </c>
      <c r="B75" s="27" t="s">
        <v>17</v>
      </c>
      <c r="C75" s="27" t="s">
        <v>9</v>
      </c>
      <c r="D75" s="27" t="s">
        <v>2</v>
      </c>
      <c r="E75" s="27" t="s">
        <v>3</v>
      </c>
      <c r="F75" s="28">
        <v>100</v>
      </c>
      <c r="G75" s="29">
        <v>0.54</v>
      </c>
      <c r="H75" s="40">
        <v>41284</v>
      </c>
      <c r="I75" s="27" t="s">
        <v>4</v>
      </c>
      <c r="J75" s="30" t="s">
        <v>11</v>
      </c>
      <c r="K75" s="30"/>
      <c r="L75" s="30">
        <v>0.36</v>
      </c>
      <c r="M75" s="27">
        <v>3</v>
      </c>
      <c r="N75" s="31" t="str">
        <f>VLOOKUP(L75,Güteklasse!$B$4:$C$8,2)</f>
        <v>B</v>
      </c>
      <c r="O75" s="27" t="str">
        <f>VLOOKUP(I75,Händleradressen!$B$3:$E$6,4,0)</f>
        <v>Köln</v>
      </c>
      <c r="P75" s="29">
        <f t="shared" si="3"/>
        <v>54</v>
      </c>
      <c r="Q75" s="29">
        <f t="shared" si="4"/>
        <v>10.26</v>
      </c>
      <c r="R75" s="29">
        <f t="shared" si="5"/>
        <v>64.260000000000005</v>
      </c>
    </row>
    <row r="76" spans="1:18" x14ac:dyDescent="0.25">
      <c r="A76" s="26">
        <v>448</v>
      </c>
      <c r="B76" s="27" t="s">
        <v>18</v>
      </c>
      <c r="C76" s="27" t="s">
        <v>5</v>
      </c>
      <c r="D76" s="27" t="s">
        <v>74</v>
      </c>
      <c r="E76" s="27" t="s">
        <v>3</v>
      </c>
      <c r="F76" s="28">
        <v>774</v>
      </c>
      <c r="G76" s="29">
        <v>7.0000000000000007E-2</v>
      </c>
      <c r="H76" s="40">
        <v>41285</v>
      </c>
      <c r="I76" s="27" t="s">
        <v>8</v>
      </c>
      <c r="J76" s="30" t="s">
        <v>11</v>
      </c>
      <c r="K76" s="30"/>
      <c r="L76" s="30">
        <v>0.75</v>
      </c>
      <c r="M76" s="27">
        <v>4</v>
      </c>
      <c r="N76" s="31" t="str">
        <f>VLOOKUP(L76,Güteklasse!$B$4:$C$8,2)</f>
        <v>D</v>
      </c>
      <c r="O76" s="27" t="str">
        <f>VLOOKUP(I76,Händleradressen!$B$3:$E$6,4,0)</f>
        <v>Düsseldorf</v>
      </c>
      <c r="P76" s="29">
        <f t="shared" si="3"/>
        <v>54.180000000000007</v>
      </c>
      <c r="Q76" s="29">
        <f t="shared" si="4"/>
        <v>10.294200000000002</v>
      </c>
      <c r="R76" s="29">
        <f t="shared" si="5"/>
        <v>64.47420000000001</v>
      </c>
    </row>
    <row r="77" spans="1:18" x14ac:dyDescent="0.25">
      <c r="A77" s="26">
        <v>327</v>
      </c>
      <c r="B77" s="27" t="s">
        <v>17</v>
      </c>
      <c r="C77" s="27" t="s">
        <v>15</v>
      </c>
      <c r="D77" s="27" t="s">
        <v>2</v>
      </c>
      <c r="E77" s="27" t="s">
        <v>3</v>
      </c>
      <c r="F77" s="28">
        <v>464</v>
      </c>
      <c r="G77" s="29">
        <v>0.12</v>
      </c>
      <c r="H77" s="40">
        <v>41286</v>
      </c>
      <c r="I77" s="27" t="s">
        <v>14</v>
      </c>
      <c r="J77" s="30"/>
      <c r="K77" s="30"/>
      <c r="L77" s="30">
        <v>0.54</v>
      </c>
      <c r="M77" s="27">
        <v>3</v>
      </c>
      <c r="N77" s="31" t="str">
        <f>VLOOKUP(L77,Güteklasse!$B$4:$C$8,2)</f>
        <v>C</v>
      </c>
      <c r="O77" s="27" t="str">
        <f>VLOOKUP(I77,Händleradressen!$B$3:$E$6,4,0)</f>
        <v>München</v>
      </c>
      <c r="P77" s="29">
        <f t="shared" si="3"/>
        <v>55.68</v>
      </c>
      <c r="Q77" s="29">
        <f t="shared" si="4"/>
        <v>10.5792</v>
      </c>
      <c r="R77" s="29">
        <f t="shared" si="5"/>
        <v>66.259199999999993</v>
      </c>
    </row>
    <row r="78" spans="1:18" x14ac:dyDescent="0.25">
      <c r="A78" s="26">
        <v>477</v>
      </c>
      <c r="B78" s="27" t="s">
        <v>18</v>
      </c>
      <c r="C78" s="27" t="s">
        <v>1</v>
      </c>
      <c r="D78" s="27" t="s">
        <v>10</v>
      </c>
      <c r="E78" s="27" t="s">
        <v>3</v>
      </c>
      <c r="F78" s="28">
        <v>627</v>
      </c>
      <c r="G78" s="29">
        <v>0.09</v>
      </c>
      <c r="H78" s="40">
        <v>41287</v>
      </c>
      <c r="I78" s="27" t="s">
        <v>4</v>
      </c>
      <c r="J78" s="30" t="s">
        <v>11</v>
      </c>
      <c r="K78" s="30"/>
      <c r="L78" s="30">
        <v>0.82</v>
      </c>
      <c r="M78" s="27">
        <v>3</v>
      </c>
      <c r="N78" s="31" t="str">
        <f>VLOOKUP(L78,Güteklasse!$B$4:$C$8,2)</f>
        <v>D</v>
      </c>
      <c r="O78" s="27" t="str">
        <f>VLOOKUP(I78,Händleradressen!$B$3:$E$6,4,0)</f>
        <v>Köln</v>
      </c>
      <c r="P78" s="29">
        <f t="shared" si="3"/>
        <v>56.43</v>
      </c>
      <c r="Q78" s="29">
        <f t="shared" si="4"/>
        <v>10.7217</v>
      </c>
      <c r="R78" s="29">
        <f t="shared" si="5"/>
        <v>67.151700000000005</v>
      </c>
    </row>
    <row r="79" spans="1:18" x14ac:dyDescent="0.25">
      <c r="A79" s="26">
        <v>442</v>
      </c>
      <c r="B79" s="27" t="s">
        <v>17</v>
      </c>
      <c r="C79" s="27" t="s">
        <v>9</v>
      </c>
      <c r="D79" s="27" t="s">
        <v>6</v>
      </c>
      <c r="E79" s="27" t="s">
        <v>3</v>
      </c>
      <c r="F79" s="28">
        <v>575</v>
      </c>
      <c r="G79" s="29">
        <v>0.1</v>
      </c>
      <c r="H79" s="40">
        <v>41288</v>
      </c>
      <c r="I79" s="27" t="s">
        <v>8</v>
      </c>
      <c r="J79" s="30" t="s">
        <v>11</v>
      </c>
      <c r="K79" s="30"/>
      <c r="L79" s="30">
        <v>0.74</v>
      </c>
      <c r="M79" s="27">
        <v>4</v>
      </c>
      <c r="N79" s="31" t="str">
        <f>VLOOKUP(L79,Güteklasse!$B$4:$C$8,2)</f>
        <v>D</v>
      </c>
      <c r="O79" s="27" t="str">
        <f>VLOOKUP(I79,Händleradressen!$B$3:$E$6,4,0)</f>
        <v>Düsseldorf</v>
      </c>
      <c r="P79" s="29">
        <f t="shared" si="3"/>
        <v>57.5</v>
      </c>
      <c r="Q79" s="29">
        <f t="shared" si="4"/>
        <v>10.925000000000001</v>
      </c>
      <c r="R79" s="29">
        <f t="shared" si="5"/>
        <v>68.424999999999997</v>
      </c>
    </row>
    <row r="80" spans="1:18" x14ac:dyDescent="0.25">
      <c r="A80" s="26">
        <v>388</v>
      </c>
      <c r="B80" s="27" t="s">
        <v>17</v>
      </c>
      <c r="C80" s="27" t="s">
        <v>9</v>
      </c>
      <c r="D80" s="27" t="s">
        <v>70</v>
      </c>
      <c r="E80" s="27" t="s">
        <v>3</v>
      </c>
      <c r="F80" s="28">
        <v>860</v>
      </c>
      <c r="G80" s="29">
        <v>7.0000000000000007E-2</v>
      </c>
      <c r="H80" s="40">
        <v>41289</v>
      </c>
      <c r="I80" s="27" t="s">
        <v>12</v>
      </c>
      <c r="J80" s="30" t="s">
        <v>11</v>
      </c>
      <c r="K80" s="30"/>
      <c r="L80" s="30">
        <v>0.64</v>
      </c>
      <c r="M80" s="27">
        <v>1</v>
      </c>
      <c r="N80" s="31" t="str">
        <f>VLOOKUP(L80,Güteklasse!$B$4:$C$8,2)</f>
        <v>D</v>
      </c>
      <c r="O80" s="27" t="str">
        <f>VLOOKUP(I80,Händleradressen!$B$3:$E$6,4,0)</f>
        <v>Hamburg</v>
      </c>
      <c r="P80" s="29">
        <f t="shared" si="3"/>
        <v>60.2</v>
      </c>
      <c r="Q80" s="29">
        <f t="shared" si="4"/>
        <v>11.438000000000001</v>
      </c>
      <c r="R80" s="29">
        <f t="shared" si="5"/>
        <v>71.638000000000005</v>
      </c>
    </row>
    <row r="81" spans="1:18" x14ac:dyDescent="0.25">
      <c r="A81" s="26">
        <v>261</v>
      </c>
      <c r="B81" s="27" t="s">
        <v>18</v>
      </c>
      <c r="C81" s="27" t="s">
        <v>9</v>
      </c>
      <c r="D81" s="27" t="s">
        <v>2</v>
      </c>
      <c r="E81" s="27" t="s">
        <v>3</v>
      </c>
      <c r="F81" s="28">
        <v>620</v>
      </c>
      <c r="G81" s="29">
        <v>0.1</v>
      </c>
      <c r="H81" s="40">
        <v>41290</v>
      </c>
      <c r="I81" s="27" t="s">
        <v>4</v>
      </c>
      <c r="J81" s="30" t="s">
        <v>11</v>
      </c>
      <c r="K81" s="30"/>
      <c r="L81" s="30">
        <v>0.42</v>
      </c>
      <c r="M81" s="27">
        <v>2</v>
      </c>
      <c r="N81" s="31" t="str">
        <f>VLOOKUP(L81,Güteklasse!$B$4:$C$8,2)</f>
        <v>B</v>
      </c>
      <c r="O81" s="27" t="str">
        <f>VLOOKUP(I81,Händleradressen!$B$3:$E$6,4,0)</f>
        <v>Köln</v>
      </c>
      <c r="P81" s="29">
        <f t="shared" si="3"/>
        <v>62</v>
      </c>
      <c r="Q81" s="29">
        <f t="shared" si="4"/>
        <v>11.78</v>
      </c>
      <c r="R81" s="29">
        <f t="shared" si="5"/>
        <v>73.78</v>
      </c>
    </row>
    <row r="82" spans="1:18" x14ac:dyDescent="0.25">
      <c r="A82" s="26">
        <v>523</v>
      </c>
      <c r="B82" s="27" t="s">
        <v>18</v>
      </c>
      <c r="C82" s="27" t="s">
        <v>9</v>
      </c>
      <c r="D82" s="27" t="s">
        <v>13</v>
      </c>
      <c r="E82" s="27" t="s">
        <v>3</v>
      </c>
      <c r="F82" s="28">
        <v>196</v>
      </c>
      <c r="G82" s="29">
        <v>0.33</v>
      </c>
      <c r="H82" s="40">
        <v>41291</v>
      </c>
      <c r="I82" s="27" t="s">
        <v>8</v>
      </c>
      <c r="J82" s="30" t="s">
        <v>11</v>
      </c>
      <c r="K82" s="30"/>
      <c r="L82" s="30">
        <v>0.89</v>
      </c>
      <c r="M82" s="27">
        <v>2</v>
      </c>
      <c r="N82" s="31" t="str">
        <f>VLOOKUP(L82,Güteklasse!$B$4:$C$8,2)</f>
        <v>D</v>
      </c>
      <c r="O82" s="27" t="str">
        <f>VLOOKUP(I82,Händleradressen!$B$3:$E$6,4,0)</f>
        <v>Düsseldorf</v>
      </c>
      <c r="P82" s="29">
        <f t="shared" si="3"/>
        <v>64.680000000000007</v>
      </c>
      <c r="Q82" s="29">
        <f t="shared" si="4"/>
        <v>12.289200000000001</v>
      </c>
      <c r="R82" s="29">
        <f t="shared" si="5"/>
        <v>76.969200000000001</v>
      </c>
    </row>
    <row r="83" spans="1:18" x14ac:dyDescent="0.25">
      <c r="A83" s="26">
        <v>510</v>
      </c>
      <c r="B83" s="27" t="s">
        <v>17</v>
      </c>
      <c r="C83" s="27" t="s">
        <v>9</v>
      </c>
      <c r="D83" s="27" t="s">
        <v>10</v>
      </c>
      <c r="E83" s="27" t="s">
        <v>3</v>
      </c>
      <c r="F83" s="28">
        <v>827</v>
      </c>
      <c r="G83" s="29">
        <v>0.08</v>
      </c>
      <c r="H83" s="40">
        <v>41292</v>
      </c>
      <c r="I83" s="27" t="s">
        <v>8</v>
      </c>
      <c r="J83" s="30" t="s">
        <v>11</v>
      </c>
      <c r="K83" s="30"/>
      <c r="L83" s="30">
        <v>0.87</v>
      </c>
      <c r="M83" s="27">
        <v>4</v>
      </c>
      <c r="N83" s="31" t="str">
        <f>VLOOKUP(L83,Güteklasse!$B$4:$C$8,2)</f>
        <v>D</v>
      </c>
      <c r="O83" s="27" t="str">
        <f>VLOOKUP(I83,Händleradressen!$B$3:$E$6,4,0)</f>
        <v>Düsseldorf</v>
      </c>
      <c r="P83" s="29">
        <f t="shared" si="3"/>
        <v>66.16</v>
      </c>
      <c r="Q83" s="29">
        <f t="shared" si="4"/>
        <v>12.570399999999999</v>
      </c>
      <c r="R83" s="29">
        <f t="shared" si="5"/>
        <v>78.730400000000003</v>
      </c>
    </row>
    <row r="84" spans="1:18" x14ac:dyDescent="0.25">
      <c r="A84" s="26">
        <v>415</v>
      </c>
      <c r="B84" s="27" t="s">
        <v>17</v>
      </c>
      <c r="C84" s="27" t="s">
        <v>5</v>
      </c>
      <c r="D84" s="27" t="s">
        <v>13</v>
      </c>
      <c r="E84" s="27" t="s">
        <v>3</v>
      </c>
      <c r="F84" s="28">
        <v>746</v>
      </c>
      <c r="G84" s="29">
        <v>0.09</v>
      </c>
      <c r="H84" s="40">
        <v>41293</v>
      </c>
      <c r="I84" s="27" t="s">
        <v>12</v>
      </c>
      <c r="J84" s="30" t="s">
        <v>11</v>
      </c>
      <c r="K84" s="30"/>
      <c r="L84" s="30">
        <v>0.68</v>
      </c>
      <c r="M84" s="27">
        <v>4</v>
      </c>
      <c r="N84" s="31" t="str">
        <f>VLOOKUP(L84,Güteklasse!$B$4:$C$8,2)</f>
        <v>D</v>
      </c>
      <c r="O84" s="27" t="str">
        <f>VLOOKUP(I84,Händleradressen!$B$3:$E$6,4,0)</f>
        <v>Hamburg</v>
      </c>
      <c r="P84" s="29">
        <f t="shared" si="3"/>
        <v>67.14</v>
      </c>
      <c r="Q84" s="29">
        <f t="shared" si="4"/>
        <v>12.756600000000001</v>
      </c>
      <c r="R84" s="29">
        <f t="shared" si="5"/>
        <v>79.896600000000007</v>
      </c>
    </row>
    <row r="85" spans="1:18" x14ac:dyDescent="0.25">
      <c r="A85" s="26">
        <v>156</v>
      </c>
      <c r="B85" s="27" t="s">
        <v>0</v>
      </c>
      <c r="C85" s="27" t="s">
        <v>5</v>
      </c>
      <c r="D85" s="27" t="s">
        <v>16</v>
      </c>
      <c r="E85" s="27" t="s">
        <v>3</v>
      </c>
      <c r="F85" s="28">
        <v>4534</v>
      </c>
      <c r="G85" s="29">
        <v>0.24</v>
      </c>
      <c r="H85" s="40">
        <v>41294</v>
      </c>
      <c r="I85" s="27" t="s">
        <v>8</v>
      </c>
      <c r="J85" s="30" t="s">
        <v>11</v>
      </c>
      <c r="K85" s="30"/>
      <c r="L85" s="30">
        <v>0.27</v>
      </c>
      <c r="M85" s="27">
        <v>1</v>
      </c>
      <c r="N85" s="31" t="str">
        <f>VLOOKUP(L85,Güteklasse!$B$4:$C$8,2)</f>
        <v>A</v>
      </c>
      <c r="O85" s="27" t="str">
        <f>VLOOKUP(I85,Händleradressen!$B$3:$E$6,4,0)</f>
        <v>Düsseldorf</v>
      </c>
      <c r="P85" s="29">
        <f t="shared" si="3"/>
        <v>1088.1599999999999</v>
      </c>
      <c r="Q85" s="29">
        <f t="shared" si="4"/>
        <v>206.75039999999998</v>
      </c>
      <c r="R85" s="29">
        <f t="shared" si="5"/>
        <v>1294.9103999999998</v>
      </c>
    </row>
    <row r="86" spans="1:18" x14ac:dyDescent="0.25">
      <c r="A86" s="26">
        <v>216</v>
      </c>
      <c r="B86" s="27" t="s">
        <v>17</v>
      </c>
      <c r="C86" s="27" t="s">
        <v>5</v>
      </c>
      <c r="D86" s="27" t="s">
        <v>6</v>
      </c>
      <c r="E86" s="27" t="s">
        <v>3</v>
      </c>
      <c r="F86" s="28">
        <v>503</v>
      </c>
      <c r="G86" s="29">
        <v>0.14000000000000001</v>
      </c>
      <c r="H86" s="40">
        <v>41295</v>
      </c>
      <c r="I86" s="27" t="s">
        <v>4</v>
      </c>
      <c r="J86" s="30" t="s">
        <v>11</v>
      </c>
      <c r="K86" s="30"/>
      <c r="L86" s="30">
        <v>0.36</v>
      </c>
      <c r="M86" s="27">
        <v>4</v>
      </c>
      <c r="N86" s="31" t="str">
        <f>VLOOKUP(L86,Güteklasse!$B$4:$C$8,2)</f>
        <v>B</v>
      </c>
      <c r="O86" s="27" t="str">
        <f>VLOOKUP(I86,Händleradressen!$B$3:$E$6,4,0)</f>
        <v>Köln</v>
      </c>
      <c r="P86" s="29">
        <f t="shared" si="3"/>
        <v>70.42</v>
      </c>
      <c r="Q86" s="29">
        <f t="shared" si="4"/>
        <v>13.379800000000001</v>
      </c>
      <c r="R86" s="29">
        <f t="shared" si="5"/>
        <v>83.799800000000005</v>
      </c>
    </row>
    <row r="87" spans="1:18" x14ac:dyDescent="0.25">
      <c r="A87" s="26">
        <v>95</v>
      </c>
      <c r="B87" s="27" t="s">
        <v>0</v>
      </c>
      <c r="C87" s="27" t="s">
        <v>15</v>
      </c>
      <c r="D87" s="27" t="s">
        <v>2</v>
      </c>
      <c r="E87" s="27" t="s">
        <v>3</v>
      </c>
      <c r="F87" s="28">
        <v>4534</v>
      </c>
      <c r="G87" s="29">
        <v>0.26</v>
      </c>
      <c r="H87" s="40">
        <v>41296</v>
      </c>
      <c r="I87" s="27" t="s">
        <v>8</v>
      </c>
      <c r="J87" s="30" t="s">
        <v>11</v>
      </c>
      <c r="K87" s="30"/>
      <c r="L87" s="30">
        <v>0.17</v>
      </c>
      <c r="M87" s="27">
        <v>1</v>
      </c>
      <c r="N87" s="31" t="str">
        <f>VLOOKUP(L87,Güteklasse!$B$4:$C$8,2)</f>
        <v>A</v>
      </c>
      <c r="O87" s="27" t="str">
        <f>VLOOKUP(I87,Händleradressen!$B$3:$E$6,4,0)</f>
        <v>Düsseldorf</v>
      </c>
      <c r="P87" s="29">
        <f t="shared" si="3"/>
        <v>1178.8400000000001</v>
      </c>
      <c r="Q87" s="29">
        <f t="shared" si="4"/>
        <v>223.97960000000003</v>
      </c>
      <c r="R87" s="29">
        <f t="shared" si="5"/>
        <v>1402.8196000000003</v>
      </c>
    </row>
    <row r="88" spans="1:18" x14ac:dyDescent="0.25">
      <c r="A88" s="26">
        <v>451</v>
      </c>
      <c r="B88" s="27" t="s">
        <v>17</v>
      </c>
      <c r="C88" s="27" t="s">
        <v>9</v>
      </c>
      <c r="D88" s="27" t="s">
        <v>2</v>
      </c>
      <c r="E88" s="27" t="s">
        <v>3</v>
      </c>
      <c r="F88" s="28">
        <v>156</v>
      </c>
      <c r="G88" s="29">
        <v>0.47</v>
      </c>
      <c r="H88" s="40">
        <v>41297</v>
      </c>
      <c r="I88" s="27" t="s">
        <v>14</v>
      </c>
      <c r="J88" s="30"/>
      <c r="K88" s="30"/>
      <c r="L88" s="30">
        <v>0.75</v>
      </c>
      <c r="M88" s="27">
        <v>4</v>
      </c>
      <c r="N88" s="31" t="str">
        <f>VLOOKUP(L88,Güteklasse!$B$4:$C$8,2)</f>
        <v>D</v>
      </c>
      <c r="O88" s="27" t="str">
        <f>VLOOKUP(I88,Händleradressen!$B$3:$E$6,4,0)</f>
        <v>München</v>
      </c>
      <c r="P88" s="29">
        <f t="shared" si="3"/>
        <v>73.319999999999993</v>
      </c>
      <c r="Q88" s="29">
        <f t="shared" si="4"/>
        <v>13.9308</v>
      </c>
      <c r="R88" s="29">
        <f t="shared" si="5"/>
        <v>87.250799999999998</v>
      </c>
    </row>
    <row r="89" spans="1:18" x14ac:dyDescent="0.25">
      <c r="A89" s="26">
        <v>303</v>
      </c>
      <c r="B89" s="27" t="s">
        <v>18</v>
      </c>
      <c r="C89" s="27" t="s">
        <v>15</v>
      </c>
      <c r="D89" s="27" t="s">
        <v>10</v>
      </c>
      <c r="E89" s="27" t="s">
        <v>3</v>
      </c>
      <c r="F89" s="28">
        <v>312</v>
      </c>
      <c r="G89" s="29">
        <v>0.24</v>
      </c>
      <c r="H89" s="40">
        <v>41298</v>
      </c>
      <c r="I89" s="27" t="s">
        <v>14</v>
      </c>
      <c r="J89" s="30"/>
      <c r="K89" s="30"/>
      <c r="L89" s="30">
        <v>0.5</v>
      </c>
      <c r="M89" s="27">
        <v>2</v>
      </c>
      <c r="N89" s="31" t="str">
        <f>VLOOKUP(L89,Güteklasse!$B$4:$C$8,2)</f>
        <v>C</v>
      </c>
      <c r="O89" s="27" t="str">
        <f>VLOOKUP(I89,Händleradressen!$B$3:$E$6,4,0)</f>
        <v>München</v>
      </c>
      <c r="P89" s="29">
        <f t="shared" si="3"/>
        <v>74.88</v>
      </c>
      <c r="Q89" s="29">
        <f t="shared" si="4"/>
        <v>14.2272</v>
      </c>
      <c r="R89" s="29">
        <f t="shared" si="5"/>
        <v>89.107199999999992</v>
      </c>
    </row>
    <row r="90" spans="1:18" x14ac:dyDescent="0.25">
      <c r="A90" s="26">
        <v>277</v>
      </c>
      <c r="B90" s="27" t="s">
        <v>18</v>
      </c>
      <c r="C90" s="27" t="s">
        <v>9</v>
      </c>
      <c r="D90" s="27" t="s">
        <v>10</v>
      </c>
      <c r="E90" s="27" t="s">
        <v>3</v>
      </c>
      <c r="F90" s="28">
        <v>208</v>
      </c>
      <c r="G90" s="29">
        <v>0.36</v>
      </c>
      <c r="H90" s="40">
        <v>41299</v>
      </c>
      <c r="I90" s="27" t="s">
        <v>12</v>
      </c>
      <c r="J90" s="30" t="s">
        <v>11</v>
      </c>
      <c r="K90" s="30"/>
      <c r="L90" s="30">
        <v>0.44</v>
      </c>
      <c r="M90" s="27">
        <v>2</v>
      </c>
      <c r="N90" s="31" t="str">
        <f>VLOOKUP(L90,Güteklasse!$B$4:$C$8,2)</f>
        <v>B</v>
      </c>
      <c r="O90" s="27" t="str">
        <f>VLOOKUP(I90,Händleradressen!$B$3:$E$6,4,0)</f>
        <v>Hamburg</v>
      </c>
      <c r="P90" s="29">
        <f t="shared" si="3"/>
        <v>74.88</v>
      </c>
      <c r="Q90" s="29">
        <f t="shared" si="4"/>
        <v>14.2272</v>
      </c>
      <c r="R90" s="29">
        <f t="shared" si="5"/>
        <v>89.107199999999992</v>
      </c>
    </row>
    <row r="91" spans="1:18" x14ac:dyDescent="0.25">
      <c r="A91" s="26">
        <v>68</v>
      </c>
      <c r="B91" s="27" t="s">
        <v>18</v>
      </c>
      <c r="C91" s="27" t="s">
        <v>1</v>
      </c>
      <c r="D91" s="27" t="s">
        <v>16</v>
      </c>
      <c r="E91" s="27" t="s">
        <v>3</v>
      </c>
      <c r="F91" s="28">
        <v>198</v>
      </c>
      <c r="G91" s="29">
        <v>0.38</v>
      </c>
      <c r="H91" s="40">
        <v>41300</v>
      </c>
      <c r="I91" s="27" t="s">
        <v>4</v>
      </c>
      <c r="J91" s="30" t="s">
        <v>11</v>
      </c>
      <c r="K91" s="30"/>
      <c r="L91" s="30">
        <v>0.12</v>
      </c>
      <c r="M91" s="27">
        <v>4</v>
      </c>
      <c r="N91" s="31" t="str">
        <f>VLOOKUP(L91,Güteklasse!$B$4:$C$8,2)</f>
        <v>A</v>
      </c>
      <c r="O91" s="27" t="str">
        <f>VLOOKUP(I91,Händleradressen!$B$3:$E$6,4,0)</f>
        <v>Köln</v>
      </c>
      <c r="P91" s="29">
        <f t="shared" si="3"/>
        <v>75.239999999999995</v>
      </c>
      <c r="Q91" s="29">
        <f t="shared" si="4"/>
        <v>14.295599999999999</v>
      </c>
      <c r="R91" s="29">
        <f t="shared" si="5"/>
        <v>89.535599999999988</v>
      </c>
    </row>
    <row r="92" spans="1:18" x14ac:dyDescent="0.25">
      <c r="A92" s="26">
        <v>274</v>
      </c>
      <c r="B92" s="27" t="s">
        <v>0</v>
      </c>
      <c r="C92" s="27" t="s">
        <v>9</v>
      </c>
      <c r="D92" s="27" t="s">
        <v>10</v>
      </c>
      <c r="E92" s="27" t="s">
        <v>3</v>
      </c>
      <c r="F92" s="28">
        <v>8428</v>
      </c>
      <c r="G92" s="29">
        <v>0.27</v>
      </c>
      <c r="H92" s="40">
        <v>41301</v>
      </c>
      <c r="I92" s="27" t="s">
        <v>4</v>
      </c>
      <c r="J92" s="30" t="s">
        <v>11</v>
      </c>
      <c r="K92" s="30"/>
      <c r="L92" s="30">
        <v>0.44</v>
      </c>
      <c r="M92" s="27">
        <v>4</v>
      </c>
      <c r="N92" s="31" t="str">
        <f>VLOOKUP(L92,Güteklasse!$B$4:$C$8,2)</f>
        <v>B</v>
      </c>
      <c r="O92" s="27" t="str">
        <f>VLOOKUP(I92,Händleradressen!$B$3:$E$6,4,0)</f>
        <v>Köln</v>
      </c>
      <c r="P92" s="29">
        <f t="shared" si="3"/>
        <v>2275.56</v>
      </c>
      <c r="Q92" s="29">
        <f t="shared" si="4"/>
        <v>432.35640000000001</v>
      </c>
      <c r="R92" s="29">
        <f t="shared" si="5"/>
        <v>2707.9164000000001</v>
      </c>
    </row>
    <row r="93" spans="1:18" x14ac:dyDescent="0.25">
      <c r="A93" s="26">
        <v>179</v>
      </c>
      <c r="B93" s="27" t="s">
        <v>0</v>
      </c>
      <c r="C93" s="27" t="s">
        <v>1</v>
      </c>
      <c r="D93" s="27" t="s">
        <v>6</v>
      </c>
      <c r="E93" s="27" t="s">
        <v>3</v>
      </c>
      <c r="F93" s="28">
        <v>343</v>
      </c>
      <c r="G93" s="29">
        <v>0.22</v>
      </c>
      <c r="H93" s="40">
        <v>41302</v>
      </c>
      <c r="I93" s="27" t="s">
        <v>14</v>
      </c>
      <c r="J93" s="30" t="s">
        <v>11</v>
      </c>
      <c r="K93" s="30"/>
      <c r="L93" s="30">
        <v>0.32</v>
      </c>
      <c r="M93" s="27">
        <v>4</v>
      </c>
      <c r="N93" s="31" t="str">
        <f>VLOOKUP(L93,Güteklasse!$B$4:$C$8,2)</f>
        <v>A</v>
      </c>
      <c r="O93" s="27" t="str">
        <f>VLOOKUP(I93,Händleradressen!$B$3:$E$6,4,0)</f>
        <v>München</v>
      </c>
      <c r="P93" s="29">
        <f t="shared" si="3"/>
        <v>75.459999999999994</v>
      </c>
      <c r="Q93" s="29">
        <f t="shared" si="4"/>
        <v>14.337399999999999</v>
      </c>
      <c r="R93" s="29">
        <f t="shared" si="5"/>
        <v>89.797399999999996</v>
      </c>
    </row>
    <row r="94" spans="1:18" x14ac:dyDescent="0.25">
      <c r="A94" s="26">
        <v>121</v>
      </c>
      <c r="B94" s="27" t="s">
        <v>17</v>
      </c>
      <c r="C94" s="27" t="s">
        <v>15</v>
      </c>
      <c r="D94" s="27" t="s">
        <v>16</v>
      </c>
      <c r="E94" s="27" t="s">
        <v>3</v>
      </c>
      <c r="F94" s="28">
        <v>497</v>
      </c>
      <c r="G94" s="29">
        <v>0.16</v>
      </c>
      <c r="H94" s="40">
        <v>41303</v>
      </c>
      <c r="I94" s="27" t="s">
        <v>4</v>
      </c>
      <c r="J94" s="30" t="s">
        <v>11</v>
      </c>
      <c r="K94" s="30"/>
      <c r="L94" s="30">
        <v>0.21</v>
      </c>
      <c r="M94" s="27">
        <v>2</v>
      </c>
      <c r="N94" s="31" t="str">
        <f>VLOOKUP(L94,Güteklasse!$B$4:$C$8,2)</f>
        <v>A</v>
      </c>
      <c r="O94" s="27" t="str">
        <f>VLOOKUP(I94,Händleradressen!$B$3:$E$6,4,0)</f>
        <v>Köln</v>
      </c>
      <c r="P94" s="29">
        <f t="shared" si="3"/>
        <v>79.52</v>
      </c>
      <c r="Q94" s="29">
        <f t="shared" si="4"/>
        <v>15.108799999999999</v>
      </c>
      <c r="R94" s="29">
        <f t="shared" si="5"/>
        <v>94.628799999999998</v>
      </c>
    </row>
    <row r="95" spans="1:18" x14ac:dyDescent="0.25">
      <c r="A95" s="26">
        <v>168</v>
      </c>
      <c r="B95" s="27" t="s">
        <v>0</v>
      </c>
      <c r="C95" s="27" t="s">
        <v>1</v>
      </c>
      <c r="D95" s="27" t="s">
        <v>2</v>
      </c>
      <c r="E95" s="27" t="s">
        <v>3</v>
      </c>
      <c r="F95" s="28">
        <v>532</v>
      </c>
      <c r="G95" s="29">
        <v>0.15</v>
      </c>
      <c r="H95" s="40">
        <v>41304</v>
      </c>
      <c r="I95" s="27" t="s">
        <v>4</v>
      </c>
      <c r="J95" s="30"/>
      <c r="K95" s="30"/>
      <c r="L95" s="30">
        <v>0.28999999999999998</v>
      </c>
      <c r="M95" s="27">
        <v>1</v>
      </c>
      <c r="N95" s="31" t="str">
        <f>VLOOKUP(L95,Güteklasse!$B$4:$C$8,2)</f>
        <v>A</v>
      </c>
      <c r="O95" s="27" t="str">
        <f>VLOOKUP(I95,Händleradressen!$B$3:$E$6,4,0)</f>
        <v>Köln</v>
      </c>
      <c r="P95" s="29">
        <f t="shared" si="3"/>
        <v>79.8</v>
      </c>
      <c r="Q95" s="29">
        <f t="shared" si="4"/>
        <v>15.161999999999999</v>
      </c>
      <c r="R95" s="29">
        <f t="shared" si="5"/>
        <v>94.961999999999989</v>
      </c>
    </row>
    <row r="96" spans="1:18" x14ac:dyDescent="0.25">
      <c r="A96" s="26">
        <v>358</v>
      </c>
      <c r="B96" s="27" t="s">
        <v>17</v>
      </c>
      <c r="C96" s="27" t="s">
        <v>9</v>
      </c>
      <c r="D96" s="27" t="s">
        <v>10</v>
      </c>
      <c r="E96" s="27" t="s">
        <v>3</v>
      </c>
      <c r="F96" s="28">
        <v>103</v>
      </c>
      <c r="G96" s="29">
        <v>0.8</v>
      </c>
      <c r="H96" s="40">
        <v>41305</v>
      </c>
      <c r="I96" s="27" t="s">
        <v>14</v>
      </c>
      <c r="J96" s="30" t="s">
        <v>11</v>
      </c>
      <c r="K96" s="30"/>
      <c r="L96" s="30">
        <v>0.59</v>
      </c>
      <c r="M96" s="27">
        <v>3</v>
      </c>
      <c r="N96" s="31" t="str">
        <f>VLOOKUP(L96,Güteklasse!$B$4:$C$8,2)</f>
        <v>D</v>
      </c>
      <c r="O96" s="27" t="str">
        <f>VLOOKUP(I96,Händleradressen!$B$3:$E$6,4,0)</f>
        <v>München</v>
      </c>
      <c r="P96" s="29">
        <f t="shared" si="3"/>
        <v>82.4</v>
      </c>
      <c r="Q96" s="29">
        <f t="shared" si="4"/>
        <v>15.656000000000001</v>
      </c>
      <c r="R96" s="29">
        <f t="shared" si="5"/>
        <v>98.056000000000012</v>
      </c>
    </row>
    <row r="97" spans="1:18" x14ac:dyDescent="0.25">
      <c r="A97" s="26">
        <v>342</v>
      </c>
      <c r="B97" s="27" t="s">
        <v>17</v>
      </c>
      <c r="C97" s="27" t="s">
        <v>1</v>
      </c>
      <c r="D97" s="27" t="s">
        <v>16</v>
      </c>
      <c r="E97" s="27" t="s">
        <v>3</v>
      </c>
      <c r="F97" s="28">
        <v>218</v>
      </c>
      <c r="G97" s="29">
        <v>0.38</v>
      </c>
      <c r="H97" s="40">
        <v>41306</v>
      </c>
      <c r="I97" s="27" t="s">
        <v>14</v>
      </c>
      <c r="J97" s="30"/>
      <c r="K97" s="30"/>
      <c r="L97" s="30">
        <v>0.56999999999999995</v>
      </c>
      <c r="M97" s="27">
        <v>3</v>
      </c>
      <c r="N97" s="31" t="str">
        <f>VLOOKUP(L97,Güteklasse!$B$4:$C$8,2)</f>
        <v>C</v>
      </c>
      <c r="O97" s="27" t="str">
        <f>VLOOKUP(I97,Händleradressen!$B$3:$E$6,4,0)</f>
        <v>München</v>
      </c>
      <c r="P97" s="29">
        <f t="shared" si="3"/>
        <v>82.84</v>
      </c>
      <c r="Q97" s="29">
        <f t="shared" si="4"/>
        <v>15.739600000000001</v>
      </c>
      <c r="R97" s="29">
        <f t="shared" si="5"/>
        <v>98.579599999999999</v>
      </c>
    </row>
    <row r="98" spans="1:18" x14ac:dyDescent="0.25">
      <c r="A98" s="26">
        <v>329</v>
      </c>
      <c r="B98" s="27" t="s">
        <v>0</v>
      </c>
      <c r="C98" s="27" t="s">
        <v>15</v>
      </c>
      <c r="D98" s="27" t="s">
        <v>10</v>
      </c>
      <c r="E98" s="27" t="s">
        <v>3</v>
      </c>
      <c r="F98" s="28">
        <v>556</v>
      </c>
      <c r="G98" s="29">
        <v>0.15</v>
      </c>
      <c r="H98" s="40">
        <v>41307</v>
      </c>
      <c r="I98" s="27" t="s">
        <v>14</v>
      </c>
      <c r="J98" s="30" t="s">
        <v>11</v>
      </c>
      <c r="K98" s="30"/>
      <c r="L98" s="30">
        <v>0.55000000000000004</v>
      </c>
      <c r="M98" s="27">
        <v>2</v>
      </c>
      <c r="N98" s="31" t="str">
        <f>VLOOKUP(L98,Güteklasse!$B$4:$C$8,2)</f>
        <v>C</v>
      </c>
      <c r="O98" s="27" t="str">
        <f>VLOOKUP(I98,Händleradressen!$B$3:$E$6,4,0)</f>
        <v>München</v>
      </c>
      <c r="P98" s="29">
        <f t="shared" si="3"/>
        <v>83.399999999999991</v>
      </c>
      <c r="Q98" s="29">
        <f t="shared" si="4"/>
        <v>15.845999999999998</v>
      </c>
      <c r="R98" s="29">
        <f t="shared" si="5"/>
        <v>99.245999999999995</v>
      </c>
    </row>
    <row r="99" spans="1:18" x14ac:dyDescent="0.25">
      <c r="A99" s="26">
        <v>588</v>
      </c>
      <c r="B99" s="27" t="s">
        <v>17</v>
      </c>
      <c r="C99" s="27" t="s">
        <v>9</v>
      </c>
      <c r="D99" s="27" t="s">
        <v>2</v>
      </c>
      <c r="E99" s="27" t="s">
        <v>3</v>
      </c>
      <c r="F99" s="28">
        <v>2638</v>
      </c>
      <c r="G99" s="29">
        <v>0.28000000000000003</v>
      </c>
      <c r="H99" s="40">
        <v>41308</v>
      </c>
      <c r="I99" s="27" t="s">
        <v>12</v>
      </c>
      <c r="J99" s="30" t="s">
        <v>11</v>
      </c>
      <c r="K99" s="30"/>
      <c r="L99" s="30">
        <v>0.98</v>
      </c>
      <c r="M99" s="27">
        <v>1</v>
      </c>
      <c r="N99" s="31" t="str">
        <f>VLOOKUP(L99,Güteklasse!$B$4:$C$8,2)</f>
        <v>E</v>
      </c>
      <c r="O99" s="27" t="str">
        <f>VLOOKUP(I99,Händleradressen!$B$3:$E$6,4,0)</f>
        <v>Hamburg</v>
      </c>
      <c r="P99" s="29">
        <f t="shared" si="3"/>
        <v>738.6400000000001</v>
      </c>
      <c r="Q99" s="29">
        <f t="shared" si="4"/>
        <v>140.34160000000003</v>
      </c>
      <c r="R99" s="29">
        <f t="shared" si="5"/>
        <v>878.98160000000007</v>
      </c>
    </row>
    <row r="100" spans="1:18" x14ac:dyDescent="0.25">
      <c r="A100" s="26">
        <v>239</v>
      </c>
      <c r="B100" s="27" t="s">
        <v>17</v>
      </c>
      <c r="C100" s="27" t="s">
        <v>15</v>
      </c>
      <c r="D100" s="27" t="s">
        <v>6</v>
      </c>
      <c r="E100" s="27" t="s">
        <v>3</v>
      </c>
      <c r="F100" s="28">
        <v>107</v>
      </c>
      <c r="G100" s="29">
        <v>0.78</v>
      </c>
      <c r="H100" s="40">
        <v>41309</v>
      </c>
      <c r="I100" s="27" t="s">
        <v>8</v>
      </c>
      <c r="J100" s="30" t="s">
        <v>11</v>
      </c>
      <c r="K100" s="30"/>
      <c r="L100" s="30">
        <v>0.39</v>
      </c>
      <c r="M100" s="27">
        <v>4</v>
      </c>
      <c r="N100" s="31" t="str">
        <f>VLOOKUP(L100,Güteklasse!$B$4:$C$8,2)</f>
        <v>B</v>
      </c>
      <c r="O100" s="27" t="str">
        <f>VLOOKUP(I100,Händleradressen!$B$3:$E$6,4,0)</f>
        <v>Düsseldorf</v>
      </c>
      <c r="P100" s="29">
        <f t="shared" si="3"/>
        <v>83.460000000000008</v>
      </c>
      <c r="Q100" s="29">
        <f t="shared" si="4"/>
        <v>15.857400000000002</v>
      </c>
      <c r="R100" s="29">
        <f t="shared" si="5"/>
        <v>99.317400000000006</v>
      </c>
    </row>
    <row r="101" spans="1:18" x14ac:dyDescent="0.25">
      <c r="A101" s="26">
        <v>496</v>
      </c>
      <c r="B101" s="27" t="s">
        <v>18</v>
      </c>
      <c r="C101" s="27" t="s">
        <v>1</v>
      </c>
      <c r="D101" s="27" t="s">
        <v>74</v>
      </c>
      <c r="E101" s="27" t="s">
        <v>3</v>
      </c>
      <c r="F101" s="28">
        <v>850</v>
      </c>
      <c r="G101" s="29">
        <v>0.1</v>
      </c>
      <c r="H101" s="40">
        <v>41310</v>
      </c>
      <c r="I101" s="27" t="s">
        <v>8</v>
      </c>
      <c r="J101" s="30"/>
      <c r="K101" s="30"/>
      <c r="L101" s="30">
        <v>0.85</v>
      </c>
      <c r="M101" s="27">
        <v>4</v>
      </c>
      <c r="N101" s="31" t="str">
        <f>VLOOKUP(L101,Güteklasse!$B$4:$C$8,2)</f>
        <v>D</v>
      </c>
      <c r="O101" s="27" t="str">
        <f>VLOOKUP(I101,Händleradressen!$B$3:$E$6,4,0)</f>
        <v>Düsseldorf</v>
      </c>
      <c r="P101" s="29">
        <f t="shared" si="3"/>
        <v>85</v>
      </c>
      <c r="Q101" s="29">
        <f t="shared" si="4"/>
        <v>16.149999999999999</v>
      </c>
      <c r="R101" s="29">
        <f t="shared" si="5"/>
        <v>101.15</v>
      </c>
    </row>
    <row r="102" spans="1:18" x14ac:dyDescent="0.25">
      <c r="A102" s="26">
        <v>61</v>
      </c>
      <c r="B102" s="27" t="s">
        <v>18</v>
      </c>
      <c r="C102" s="27" t="s">
        <v>1</v>
      </c>
      <c r="D102" s="27" t="s">
        <v>13</v>
      </c>
      <c r="E102" s="27" t="s">
        <v>3</v>
      </c>
      <c r="F102" s="28">
        <v>507</v>
      </c>
      <c r="G102" s="29">
        <v>0.17</v>
      </c>
      <c r="H102" s="40">
        <v>41311</v>
      </c>
      <c r="I102" s="27" t="s">
        <v>12</v>
      </c>
      <c r="J102" s="30" t="s">
        <v>11</v>
      </c>
      <c r="K102" s="30"/>
      <c r="L102" s="30">
        <v>0.11</v>
      </c>
      <c r="M102" s="27">
        <v>4</v>
      </c>
      <c r="N102" s="31" t="str">
        <f>VLOOKUP(L102,Güteklasse!$B$4:$C$8,2)</f>
        <v>A</v>
      </c>
      <c r="O102" s="27" t="str">
        <f>VLOOKUP(I102,Händleradressen!$B$3:$E$6,4,0)</f>
        <v>Hamburg</v>
      </c>
      <c r="P102" s="29">
        <f t="shared" si="3"/>
        <v>86.190000000000012</v>
      </c>
      <c r="Q102" s="29">
        <f t="shared" si="4"/>
        <v>16.376100000000001</v>
      </c>
      <c r="R102" s="29">
        <f t="shared" si="5"/>
        <v>102.56610000000001</v>
      </c>
    </row>
    <row r="103" spans="1:18" x14ac:dyDescent="0.25">
      <c r="A103" s="26">
        <v>289</v>
      </c>
      <c r="B103" s="27" t="s">
        <v>0</v>
      </c>
      <c r="C103" s="27" t="s">
        <v>5</v>
      </c>
      <c r="D103" s="27" t="s">
        <v>6</v>
      </c>
      <c r="E103" s="27" t="s">
        <v>3</v>
      </c>
      <c r="F103" s="28">
        <v>4535</v>
      </c>
      <c r="G103" s="29">
        <v>0.3</v>
      </c>
      <c r="H103" s="40">
        <v>41312</v>
      </c>
      <c r="I103" s="27" t="s">
        <v>8</v>
      </c>
      <c r="J103" s="30" t="s">
        <v>11</v>
      </c>
      <c r="K103" s="30"/>
      <c r="L103" s="30">
        <v>0.48</v>
      </c>
      <c r="M103" s="27">
        <v>3</v>
      </c>
      <c r="N103" s="31" t="str">
        <f>VLOOKUP(L103,Güteklasse!$B$4:$C$8,2)</f>
        <v>C</v>
      </c>
      <c r="O103" s="27" t="str">
        <f>VLOOKUP(I103,Händleradressen!$B$3:$E$6,4,0)</f>
        <v>Düsseldorf</v>
      </c>
      <c r="P103" s="29">
        <f t="shared" si="3"/>
        <v>1360.5</v>
      </c>
      <c r="Q103" s="29">
        <f t="shared" si="4"/>
        <v>258.495</v>
      </c>
      <c r="R103" s="29">
        <f t="shared" si="5"/>
        <v>1618.9949999999999</v>
      </c>
    </row>
    <row r="104" spans="1:18" x14ac:dyDescent="0.25">
      <c r="A104" s="26">
        <v>541</v>
      </c>
      <c r="B104" s="27" t="s">
        <v>17</v>
      </c>
      <c r="C104" s="27" t="s">
        <v>9</v>
      </c>
      <c r="D104" s="27" t="s">
        <v>2</v>
      </c>
      <c r="E104" s="27" t="s">
        <v>3</v>
      </c>
      <c r="F104" s="28">
        <v>255</v>
      </c>
      <c r="G104" s="29">
        <v>0.34</v>
      </c>
      <c r="H104" s="40">
        <v>41313</v>
      </c>
      <c r="I104" s="27" t="s">
        <v>12</v>
      </c>
      <c r="J104" s="30" t="s">
        <v>11</v>
      </c>
      <c r="K104" s="30"/>
      <c r="L104" s="30">
        <v>0.92</v>
      </c>
      <c r="M104" s="27">
        <v>4</v>
      </c>
      <c r="N104" s="31" t="str">
        <f>VLOOKUP(L104,Güteklasse!$B$4:$C$8,2)</f>
        <v>E</v>
      </c>
      <c r="O104" s="27" t="str">
        <f>VLOOKUP(I104,Händleradressen!$B$3:$E$6,4,0)</f>
        <v>Hamburg</v>
      </c>
      <c r="P104" s="29">
        <f t="shared" si="3"/>
        <v>86.7</v>
      </c>
      <c r="Q104" s="29">
        <f t="shared" si="4"/>
        <v>16.472999999999999</v>
      </c>
      <c r="R104" s="29">
        <f t="shared" si="5"/>
        <v>103.173</v>
      </c>
    </row>
    <row r="105" spans="1:18" x14ac:dyDescent="0.25">
      <c r="A105" s="26">
        <v>20</v>
      </c>
      <c r="B105" s="27" t="s">
        <v>17</v>
      </c>
      <c r="C105" s="27" t="s">
        <v>5</v>
      </c>
      <c r="D105" s="27" t="s">
        <v>16</v>
      </c>
      <c r="E105" s="27" t="s">
        <v>3</v>
      </c>
      <c r="F105" s="28">
        <v>542</v>
      </c>
      <c r="G105" s="29">
        <v>0.16</v>
      </c>
      <c r="H105" s="40">
        <v>41314</v>
      </c>
      <c r="I105" s="27" t="s">
        <v>4</v>
      </c>
      <c r="J105" s="30"/>
      <c r="K105" s="30"/>
      <c r="L105" s="30">
        <v>0.04</v>
      </c>
      <c r="M105" s="27">
        <v>1</v>
      </c>
      <c r="N105" s="31" t="str">
        <f>VLOOKUP(L105,Güteklasse!$B$4:$C$8,2)</f>
        <v>A</v>
      </c>
      <c r="O105" s="27" t="str">
        <f>VLOOKUP(I105,Händleradressen!$B$3:$E$6,4,0)</f>
        <v>Köln</v>
      </c>
      <c r="P105" s="29">
        <f t="shared" si="3"/>
        <v>86.72</v>
      </c>
      <c r="Q105" s="29">
        <f t="shared" si="4"/>
        <v>16.476800000000001</v>
      </c>
      <c r="R105" s="29">
        <f t="shared" si="5"/>
        <v>103.1968</v>
      </c>
    </row>
    <row r="106" spans="1:18" x14ac:dyDescent="0.25">
      <c r="A106" s="26">
        <v>10</v>
      </c>
      <c r="B106" s="27" t="s">
        <v>17</v>
      </c>
      <c r="C106" s="27" t="s">
        <v>1</v>
      </c>
      <c r="D106" s="27" t="s">
        <v>13</v>
      </c>
      <c r="E106" s="27" t="s">
        <v>3</v>
      </c>
      <c r="F106" s="28">
        <v>152</v>
      </c>
      <c r="G106" s="29">
        <v>0.59</v>
      </c>
      <c r="H106" s="40">
        <v>41315</v>
      </c>
      <c r="I106" s="27" t="s">
        <v>4</v>
      </c>
      <c r="J106" s="30"/>
      <c r="K106" s="30"/>
      <c r="L106" s="30">
        <v>0.02</v>
      </c>
      <c r="M106" s="27">
        <v>3</v>
      </c>
      <c r="N106" s="31" t="str">
        <f>VLOOKUP(L106,Güteklasse!$B$4:$C$8,2)</f>
        <v>A</v>
      </c>
      <c r="O106" s="27" t="str">
        <f>VLOOKUP(I106,Händleradressen!$B$3:$E$6,4,0)</f>
        <v>Köln</v>
      </c>
      <c r="P106" s="29">
        <f t="shared" si="3"/>
        <v>89.679999999999993</v>
      </c>
      <c r="Q106" s="29">
        <f t="shared" si="4"/>
        <v>17.039199999999997</v>
      </c>
      <c r="R106" s="29">
        <f t="shared" si="5"/>
        <v>106.71919999999999</v>
      </c>
    </row>
    <row r="107" spans="1:18" x14ac:dyDescent="0.25">
      <c r="A107" s="26">
        <v>331</v>
      </c>
      <c r="B107" s="27" t="s">
        <v>18</v>
      </c>
      <c r="C107" s="27" t="s">
        <v>9</v>
      </c>
      <c r="D107" s="27" t="s">
        <v>16</v>
      </c>
      <c r="E107" s="27" t="s">
        <v>3</v>
      </c>
      <c r="F107" s="28">
        <v>504</v>
      </c>
      <c r="G107" s="29">
        <v>0.18</v>
      </c>
      <c r="H107" s="40">
        <v>41316</v>
      </c>
      <c r="I107" s="27" t="s">
        <v>8</v>
      </c>
      <c r="J107" s="30" t="s">
        <v>11</v>
      </c>
      <c r="K107" s="30"/>
      <c r="L107" s="30">
        <v>0.55000000000000004</v>
      </c>
      <c r="M107" s="27">
        <v>3</v>
      </c>
      <c r="N107" s="31" t="str">
        <f>VLOOKUP(L107,Güteklasse!$B$4:$C$8,2)</f>
        <v>C</v>
      </c>
      <c r="O107" s="27" t="str">
        <f>VLOOKUP(I107,Händleradressen!$B$3:$E$6,4,0)</f>
        <v>Düsseldorf</v>
      </c>
      <c r="P107" s="29">
        <f t="shared" si="3"/>
        <v>90.72</v>
      </c>
      <c r="Q107" s="29">
        <f t="shared" si="4"/>
        <v>17.236799999999999</v>
      </c>
      <c r="R107" s="29">
        <f t="shared" si="5"/>
        <v>107.9568</v>
      </c>
    </row>
    <row r="108" spans="1:18" x14ac:dyDescent="0.25">
      <c r="A108" s="26">
        <v>250</v>
      </c>
      <c r="B108" s="27" t="s">
        <v>17</v>
      </c>
      <c r="C108" s="27" t="s">
        <v>9</v>
      </c>
      <c r="D108" s="27" t="s">
        <v>16</v>
      </c>
      <c r="E108" s="27" t="s">
        <v>3</v>
      </c>
      <c r="F108" s="28">
        <v>4687</v>
      </c>
      <c r="G108" s="29">
        <v>0.3</v>
      </c>
      <c r="H108" s="40">
        <v>41317</v>
      </c>
      <c r="I108" s="27" t="s">
        <v>4</v>
      </c>
      <c r="J108" s="30"/>
      <c r="K108" s="30"/>
      <c r="L108" s="30">
        <v>0.4</v>
      </c>
      <c r="M108" s="27">
        <v>4</v>
      </c>
      <c r="N108" s="31" t="str">
        <f>VLOOKUP(L108,Güteklasse!$B$4:$C$8,2)</f>
        <v>B</v>
      </c>
      <c r="O108" s="27" t="str">
        <f>VLOOKUP(I108,Händleradressen!$B$3:$E$6,4,0)</f>
        <v>Köln</v>
      </c>
      <c r="P108" s="29">
        <f t="shared" si="3"/>
        <v>1406.1</v>
      </c>
      <c r="Q108" s="29">
        <f t="shared" si="4"/>
        <v>267.15899999999999</v>
      </c>
      <c r="R108" s="29">
        <f t="shared" si="5"/>
        <v>1673.259</v>
      </c>
    </row>
    <row r="109" spans="1:18" x14ac:dyDescent="0.25">
      <c r="A109" s="26">
        <v>154</v>
      </c>
      <c r="B109" s="27" t="s">
        <v>17</v>
      </c>
      <c r="C109" s="27" t="s">
        <v>15</v>
      </c>
      <c r="D109" s="27" t="s">
        <v>10</v>
      </c>
      <c r="E109" s="27" t="s">
        <v>3</v>
      </c>
      <c r="F109" s="28">
        <v>478</v>
      </c>
      <c r="G109" s="29">
        <v>0.19</v>
      </c>
      <c r="H109" s="40">
        <v>41318</v>
      </c>
      <c r="I109" s="27" t="s">
        <v>4</v>
      </c>
      <c r="J109" s="30" t="s">
        <v>11</v>
      </c>
      <c r="K109" s="30"/>
      <c r="L109" s="30">
        <v>0.26</v>
      </c>
      <c r="M109" s="27">
        <v>5</v>
      </c>
      <c r="N109" s="31" t="str">
        <f>VLOOKUP(L109,Güteklasse!$B$4:$C$8,2)</f>
        <v>A</v>
      </c>
      <c r="O109" s="27" t="str">
        <f>VLOOKUP(I109,Händleradressen!$B$3:$E$6,4,0)</f>
        <v>Köln</v>
      </c>
      <c r="P109" s="29">
        <f t="shared" si="3"/>
        <v>90.820000000000007</v>
      </c>
      <c r="Q109" s="29">
        <f t="shared" si="4"/>
        <v>17.255800000000001</v>
      </c>
      <c r="R109" s="29">
        <f t="shared" si="5"/>
        <v>108.07580000000002</v>
      </c>
    </row>
    <row r="110" spans="1:18" x14ac:dyDescent="0.25">
      <c r="A110" s="26">
        <v>101</v>
      </c>
      <c r="B110" s="27" t="s">
        <v>18</v>
      </c>
      <c r="C110" s="27" t="s">
        <v>9</v>
      </c>
      <c r="D110" s="27" t="s">
        <v>10</v>
      </c>
      <c r="E110" s="27" t="s">
        <v>7</v>
      </c>
      <c r="F110" s="28">
        <v>2</v>
      </c>
      <c r="G110" s="29">
        <v>45.55</v>
      </c>
      <c r="H110" s="40">
        <v>41319</v>
      </c>
      <c r="I110" s="27" t="s">
        <v>12</v>
      </c>
      <c r="J110" s="30" t="s">
        <v>11</v>
      </c>
      <c r="K110" s="30"/>
      <c r="L110" s="30">
        <v>0.18</v>
      </c>
      <c r="M110" s="27">
        <v>1</v>
      </c>
      <c r="N110" s="31" t="str">
        <f>VLOOKUP(L110,Güteklasse!$B$4:$C$8,2)</f>
        <v>A</v>
      </c>
      <c r="O110" s="27" t="str">
        <f>VLOOKUP(I110,Händleradressen!$B$3:$E$6,4,0)</f>
        <v>Hamburg</v>
      </c>
      <c r="P110" s="29">
        <f t="shared" si="3"/>
        <v>91.1</v>
      </c>
      <c r="Q110" s="29">
        <f t="shared" si="4"/>
        <v>17.308999999999997</v>
      </c>
      <c r="R110" s="29">
        <f t="shared" si="5"/>
        <v>108.40899999999999</v>
      </c>
    </row>
    <row r="111" spans="1:18" x14ac:dyDescent="0.25">
      <c r="A111" s="26">
        <v>497</v>
      </c>
      <c r="B111" s="27" t="s">
        <v>18</v>
      </c>
      <c r="C111" s="27" t="s">
        <v>1</v>
      </c>
      <c r="D111" s="27" t="s">
        <v>6</v>
      </c>
      <c r="E111" s="27" t="s">
        <v>3</v>
      </c>
      <c r="F111" s="28">
        <v>311</v>
      </c>
      <c r="G111" s="29">
        <v>0.3</v>
      </c>
      <c r="H111" s="40">
        <v>41320</v>
      </c>
      <c r="I111" s="27" t="s">
        <v>12</v>
      </c>
      <c r="J111" s="30" t="s">
        <v>11</v>
      </c>
      <c r="K111" s="30"/>
      <c r="L111" s="30">
        <v>0.85</v>
      </c>
      <c r="M111" s="27">
        <v>1</v>
      </c>
      <c r="N111" s="31" t="str">
        <f>VLOOKUP(L111,Güteklasse!$B$4:$C$8,2)</f>
        <v>D</v>
      </c>
      <c r="O111" s="27" t="str">
        <f>VLOOKUP(I111,Händleradressen!$B$3:$E$6,4,0)</f>
        <v>Hamburg</v>
      </c>
      <c r="P111" s="29">
        <f t="shared" si="3"/>
        <v>93.3</v>
      </c>
      <c r="Q111" s="29">
        <f t="shared" si="4"/>
        <v>17.727</v>
      </c>
      <c r="R111" s="29">
        <f t="shared" si="5"/>
        <v>111.027</v>
      </c>
    </row>
    <row r="112" spans="1:18" x14ac:dyDescent="0.25">
      <c r="A112" s="26">
        <v>359</v>
      </c>
      <c r="B112" s="27" t="s">
        <v>17</v>
      </c>
      <c r="C112" s="27" t="s">
        <v>5</v>
      </c>
      <c r="D112" s="27" t="s">
        <v>13</v>
      </c>
      <c r="E112" s="27" t="s">
        <v>3</v>
      </c>
      <c r="F112" s="28">
        <v>246</v>
      </c>
      <c r="G112" s="29">
        <v>0.38</v>
      </c>
      <c r="H112" s="40">
        <v>41321</v>
      </c>
      <c r="I112" s="27" t="s">
        <v>4</v>
      </c>
      <c r="J112" s="30" t="s">
        <v>11</v>
      </c>
      <c r="K112" s="30"/>
      <c r="L112" s="30">
        <v>0.59</v>
      </c>
      <c r="M112" s="27">
        <v>5</v>
      </c>
      <c r="N112" s="31" t="str">
        <f>VLOOKUP(L112,Güteklasse!$B$4:$C$8,2)</f>
        <v>D</v>
      </c>
      <c r="O112" s="27" t="str">
        <f>VLOOKUP(I112,Händleradressen!$B$3:$E$6,4,0)</f>
        <v>Köln</v>
      </c>
      <c r="P112" s="29">
        <f t="shared" si="3"/>
        <v>93.48</v>
      </c>
      <c r="Q112" s="29">
        <f t="shared" si="4"/>
        <v>17.761200000000002</v>
      </c>
      <c r="R112" s="29">
        <f t="shared" si="5"/>
        <v>111.24120000000001</v>
      </c>
    </row>
    <row r="113" spans="1:18" x14ac:dyDescent="0.25">
      <c r="A113" s="26">
        <v>379</v>
      </c>
      <c r="B113" s="27" t="s">
        <v>18</v>
      </c>
      <c r="C113" s="27" t="s">
        <v>5</v>
      </c>
      <c r="D113" s="27" t="s">
        <v>74</v>
      </c>
      <c r="E113" s="27" t="s">
        <v>3</v>
      </c>
      <c r="F113" s="28">
        <v>187</v>
      </c>
      <c r="G113" s="29">
        <v>0.5</v>
      </c>
      <c r="H113" s="40">
        <v>41322</v>
      </c>
      <c r="I113" s="27" t="s">
        <v>14</v>
      </c>
      <c r="J113" s="30" t="s">
        <v>11</v>
      </c>
      <c r="K113" s="30"/>
      <c r="L113" s="30">
        <v>0.63</v>
      </c>
      <c r="M113" s="27">
        <v>3</v>
      </c>
      <c r="N113" s="31" t="str">
        <f>VLOOKUP(L113,Güteklasse!$B$4:$C$8,2)</f>
        <v>D</v>
      </c>
      <c r="O113" s="27" t="str">
        <f>VLOOKUP(I113,Händleradressen!$B$3:$E$6,4,0)</f>
        <v>München</v>
      </c>
      <c r="P113" s="29">
        <f t="shared" si="3"/>
        <v>93.5</v>
      </c>
      <c r="Q113" s="29">
        <f t="shared" si="4"/>
        <v>17.765000000000001</v>
      </c>
      <c r="R113" s="29">
        <f t="shared" si="5"/>
        <v>111.265</v>
      </c>
    </row>
    <row r="114" spans="1:18" x14ac:dyDescent="0.25">
      <c r="A114" s="26">
        <v>458</v>
      </c>
      <c r="B114" s="27" t="s">
        <v>0</v>
      </c>
      <c r="C114" s="27" t="s">
        <v>5</v>
      </c>
      <c r="D114" s="27" t="s">
        <v>2</v>
      </c>
      <c r="E114" s="27" t="s">
        <v>3</v>
      </c>
      <c r="F114" s="28">
        <v>123</v>
      </c>
      <c r="G114" s="29">
        <v>0.79</v>
      </c>
      <c r="H114" s="40">
        <v>41323</v>
      </c>
      <c r="I114" s="27" t="s">
        <v>4</v>
      </c>
      <c r="J114" s="30"/>
      <c r="K114" s="30"/>
      <c r="L114" s="30">
        <v>0.77</v>
      </c>
      <c r="M114" s="27">
        <v>5</v>
      </c>
      <c r="N114" s="31" t="str">
        <f>VLOOKUP(L114,Güteklasse!$B$4:$C$8,2)</f>
        <v>D</v>
      </c>
      <c r="O114" s="27" t="str">
        <f>VLOOKUP(I114,Händleradressen!$B$3:$E$6,4,0)</f>
        <v>Köln</v>
      </c>
      <c r="P114" s="29">
        <f t="shared" si="3"/>
        <v>97.17</v>
      </c>
      <c r="Q114" s="29">
        <f t="shared" si="4"/>
        <v>18.462299999999999</v>
      </c>
      <c r="R114" s="29">
        <f t="shared" si="5"/>
        <v>115.6323</v>
      </c>
    </row>
    <row r="115" spans="1:18" x14ac:dyDescent="0.25">
      <c r="A115" s="26">
        <v>566</v>
      </c>
      <c r="B115" s="27" t="s">
        <v>0</v>
      </c>
      <c r="C115" s="27" t="s">
        <v>9</v>
      </c>
      <c r="D115" s="27" t="s">
        <v>13</v>
      </c>
      <c r="E115" s="27" t="s">
        <v>3</v>
      </c>
      <c r="F115" s="28">
        <v>8486</v>
      </c>
      <c r="G115" s="29">
        <v>0.33</v>
      </c>
      <c r="H115" s="40">
        <v>41324</v>
      </c>
      <c r="I115" s="27" t="s">
        <v>8</v>
      </c>
      <c r="J115" s="30" t="s">
        <v>11</v>
      </c>
      <c r="K115" s="30"/>
      <c r="L115" s="30">
        <v>0.95</v>
      </c>
      <c r="M115" s="27">
        <v>4</v>
      </c>
      <c r="N115" s="31" t="str">
        <f>VLOOKUP(L115,Güteklasse!$B$4:$C$8,2)</f>
        <v>E</v>
      </c>
      <c r="O115" s="27" t="str">
        <f>VLOOKUP(I115,Händleradressen!$B$3:$E$6,4,0)</f>
        <v>Düsseldorf</v>
      </c>
      <c r="P115" s="29">
        <f t="shared" si="3"/>
        <v>2800.38</v>
      </c>
      <c r="Q115" s="29">
        <f t="shared" si="4"/>
        <v>532.07220000000007</v>
      </c>
      <c r="R115" s="29">
        <f t="shared" si="5"/>
        <v>3332.4522000000002</v>
      </c>
    </row>
    <row r="116" spans="1:18" x14ac:dyDescent="0.25">
      <c r="A116" s="26">
        <v>309</v>
      </c>
      <c r="B116" s="27" t="s">
        <v>17</v>
      </c>
      <c r="C116" s="27" t="s">
        <v>1</v>
      </c>
      <c r="D116" s="27" t="s">
        <v>6</v>
      </c>
      <c r="E116" s="27" t="s">
        <v>3</v>
      </c>
      <c r="F116" s="28">
        <v>218</v>
      </c>
      <c r="G116" s="29">
        <v>0.45</v>
      </c>
      <c r="H116" s="40">
        <v>41325</v>
      </c>
      <c r="I116" s="27" t="s">
        <v>8</v>
      </c>
      <c r="J116" s="30" t="s">
        <v>11</v>
      </c>
      <c r="K116" s="30"/>
      <c r="L116" s="30">
        <v>0.51</v>
      </c>
      <c r="M116" s="27">
        <v>3</v>
      </c>
      <c r="N116" s="31" t="str">
        <f>VLOOKUP(L116,Güteklasse!$B$4:$C$8,2)</f>
        <v>C</v>
      </c>
      <c r="O116" s="27" t="str">
        <f>VLOOKUP(I116,Händleradressen!$B$3:$E$6,4,0)</f>
        <v>Düsseldorf</v>
      </c>
      <c r="P116" s="29">
        <f t="shared" si="3"/>
        <v>98.100000000000009</v>
      </c>
      <c r="Q116" s="29">
        <f t="shared" si="4"/>
        <v>18.639000000000003</v>
      </c>
      <c r="R116" s="29">
        <f t="shared" si="5"/>
        <v>116.739</v>
      </c>
    </row>
    <row r="117" spans="1:18" x14ac:dyDescent="0.25">
      <c r="A117" s="26">
        <v>542</v>
      </c>
      <c r="B117" s="27" t="s">
        <v>17</v>
      </c>
      <c r="C117" s="27" t="s">
        <v>5</v>
      </c>
      <c r="D117" s="27" t="s">
        <v>13</v>
      </c>
      <c r="E117" s="27" t="s">
        <v>3</v>
      </c>
      <c r="F117" s="28">
        <v>895</v>
      </c>
      <c r="G117" s="29">
        <v>0.11</v>
      </c>
      <c r="H117" s="40">
        <v>41326</v>
      </c>
      <c r="I117" s="27" t="s">
        <v>12</v>
      </c>
      <c r="J117" s="30" t="s">
        <v>11</v>
      </c>
      <c r="K117" s="30"/>
      <c r="L117" s="30">
        <v>0.92</v>
      </c>
      <c r="M117" s="27">
        <v>4</v>
      </c>
      <c r="N117" s="31" t="str">
        <f>VLOOKUP(L117,Güteklasse!$B$4:$C$8,2)</f>
        <v>E</v>
      </c>
      <c r="O117" s="27" t="str">
        <f>VLOOKUP(I117,Händleradressen!$B$3:$E$6,4,0)</f>
        <v>Hamburg</v>
      </c>
      <c r="P117" s="29">
        <f t="shared" si="3"/>
        <v>98.45</v>
      </c>
      <c r="Q117" s="29">
        <f t="shared" si="4"/>
        <v>18.705500000000001</v>
      </c>
      <c r="R117" s="29">
        <f t="shared" si="5"/>
        <v>117.1555</v>
      </c>
    </row>
    <row r="118" spans="1:18" x14ac:dyDescent="0.25">
      <c r="A118" s="26">
        <v>127</v>
      </c>
      <c r="B118" s="27" t="s">
        <v>0</v>
      </c>
      <c r="C118" s="27" t="s">
        <v>9</v>
      </c>
      <c r="D118" s="27" t="s">
        <v>10</v>
      </c>
      <c r="E118" s="27" t="s">
        <v>3</v>
      </c>
      <c r="F118" s="28">
        <v>988</v>
      </c>
      <c r="G118" s="29">
        <v>0.1</v>
      </c>
      <c r="H118" s="40">
        <v>41327</v>
      </c>
      <c r="I118" s="27" t="s">
        <v>8</v>
      </c>
      <c r="J118" s="30" t="s">
        <v>11</v>
      </c>
      <c r="K118" s="30"/>
      <c r="L118" s="30">
        <v>0.22</v>
      </c>
      <c r="M118" s="27">
        <v>5</v>
      </c>
      <c r="N118" s="31" t="str">
        <f>VLOOKUP(L118,Güteklasse!$B$4:$C$8,2)</f>
        <v>A</v>
      </c>
      <c r="O118" s="27" t="str">
        <f>VLOOKUP(I118,Händleradressen!$B$3:$E$6,4,0)</f>
        <v>Düsseldorf</v>
      </c>
      <c r="P118" s="29">
        <f t="shared" si="3"/>
        <v>98.800000000000011</v>
      </c>
      <c r="Q118" s="29">
        <f t="shared" si="4"/>
        <v>18.772000000000002</v>
      </c>
      <c r="R118" s="29">
        <f t="shared" si="5"/>
        <v>117.57200000000002</v>
      </c>
    </row>
    <row r="119" spans="1:18" x14ac:dyDescent="0.25">
      <c r="A119" s="26">
        <v>463</v>
      </c>
      <c r="B119" s="27" t="s">
        <v>17</v>
      </c>
      <c r="C119" s="27" t="s">
        <v>5</v>
      </c>
      <c r="D119" s="27" t="s">
        <v>13</v>
      </c>
      <c r="E119" s="27" t="s">
        <v>3</v>
      </c>
      <c r="F119" s="28">
        <v>590</v>
      </c>
      <c r="G119" s="29">
        <v>0.17</v>
      </c>
      <c r="H119" s="40">
        <v>41328</v>
      </c>
      <c r="I119" s="27" t="s">
        <v>4</v>
      </c>
      <c r="J119" s="30" t="s">
        <v>11</v>
      </c>
      <c r="K119" s="30"/>
      <c r="L119" s="30">
        <v>0.77</v>
      </c>
      <c r="M119" s="27">
        <v>5</v>
      </c>
      <c r="N119" s="31" t="str">
        <f>VLOOKUP(L119,Güteklasse!$B$4:$C$8,2)</f>
        <v>D</v>
      </c>
      <c r="O119" s="27" t="str">
        <f>VLOOKUP(I119,Händleradressen!$B$3:$E$6,4,0)</f>
        <v>Köln</v>
      </c>
      <c r="P119" s="29">
        <f t="shared" si="3"/>
        <v>100.30000000000001</v>
      </c>
      <c r="Q119" s="29">
        <f t="shared" si="4"/>
        <v>19.057000000000002</v>
      </c>
      <c r="R119" s="29">
        <f t="shared" si="5"/>
        <v>119.35700000000001</v>
      </c>
    </row>
    <row r="120" spans="1:18" x14ac:dyDescent="0.25">
      <c r="A120" s="26">
        <v>371</v>
      </c>
      <c r="B120" s="27" t="s">
        <v>18</v>
      </c>
      <c r="C120" s="27" t="s">
        <v>15</v>
      </c>
      <c r="D120" s="27" t="s">
        <v>16</v>
      </c>
      <c r="E120" s="27" t="s">
        <v>3</v>
      </c>
      <c r="F120" s="28">
        <v>157</v>
      </c>
      <c r="G120" s="29">
        <v>0.64</v>
      </c>
      <c r="H120" s="40">
        <v>41329</v>
      </c>
      <c r="I120" s="27" t="s">
        <v>12</v>
      </c>
      <c r="J120" s="30" t="s">
        <v>11</v>
      </c>
      <c r="K120" s="30"/>
      <c r="L120" s="30">
        <v>0.62</v>
      </c>
      <c r="M120" s="27">
        <v>1</v>
      </c>
      <c r="N120" s="31" t="str">
        <f>VLOOKUP(L120,Güteklasse!$B$4:$C$8,2)</f>
        <v>D</v>
      </c>
      <c r="O120" s="27" t="str">
        <f>VLOOKUP(I120,Händleradressen!$B$3:$E$6,4,0)</f>
        <v>Hamburg</v>
      </c>
      <c r="P120" s="29">
        <f t="shared" si="3"/>
        <v>100.48</v>
      </c>
      <c r="Q120" s="29">
        <f t="shared" si="4"/>
        <v>19.091200000000001</v>
      </c>
      <c r="R120" s="29">
        <f t="shared" si="5"/>
        <v>119.5712</v>
      </c>
    </row>
    <row r="121" spans="1:18" x14ac:dyDescent="0.25">
      <c r="A121" s="26">
        <v>83</v>
      </c>
      <c r="B121" s="27" t="s">
        <v>0</v>
      </c>
      <c r="C121" s="27" t="s">
        <v>5</v>
      </c>
      <c r="D121" s="27" t="s">
        <v>10</v>
      </c>
      <c r="E121" s="27" t="s">
        <v>3</v>
      </c>
      <c r="F121" s="28">
        <v>2029</v>
      </c>
      <c r="G121" s="29">
        <v>0.35</v>
      </c>
      <c r="H121" s="40">
        <v>41330</v>
      </c>
      <c r="I121" s="27" t="s">
        <v>8</v>
      </c>
      <c r="J121" s="30" t="s">
        <v>11</v>
      </c>
      <c r="K121" s="30"/>
      <c r="L121" s="30">
        <v>0.15</v>
      </c>
      <c r="M121" s="27">
        <v>1</v>
      </c>
      <c r="N121" s="31" t="str">
        <f>VLOOKUP(L121,Güteklasse!$B$4:$C$8,2)</f>
        <v>A</v>
      </c>
      <c r="O121" s="27" t="str">
        <f>VLOOKUP(I121,Händleradressen!$B$3:$E$6,4,0)</f>
        <v>Düsseldorf</v>
      </c>
      <c r="P121" s="29">
        <f t="shared" si="3"/>
        <v>710.15</v>
      </c>
      <c r="Q121" s="29">
        <f t="shared" si="4"/>
        <v>134.92849999999999</v>
      </c>
      <c r="R121" s="29">
        <f t="shared" si="5"/>
        <v>845.07849999999996</v>
      </c>
    </row>
    <row r="122" spans="1:18" x14ac:dyDescent="0.25">
      <c r="A122" s="26">
        <v>559</v>
      </c>
      <c r="B122" s="27" t="s">
        <v>17</v>
      </c>
      <c r="C122" s="27" t="s">
        <v>9</v>
      </c>
      <c r="D122" s="27" t="s">
        <v>2</v>
      </c>
      <c r="E122" s="27" t="s">
        <v>3</v>
      </c>
      <c r="F122" s="28">
        <v>217</v>
      </c>
      <c r="G122" s="29">
        <v>0.47</v>
      </c>
      <c r="H122" s="40">
        <v>41331</v>
      </c>
      <c r="I122" s="27" t="s">
        <v>8</v>
      </c>
      <c r="J122" s="30" t="s">
        <v>11</v>
      </c>
      <c r="K122" s="30"/>
      <c r="L122" s="30">
        <v>0.94</v>
      </c>
      <c r="M122" s="27">
        <v>1</v>
      </c>
      <c r="N122" s="31" t="str">
        <f>VLOOKUP(L122,Güteklasse!$B$4:$C$8,2)</f>
        <v>E</v>
      </c>
      <c r="O122" s="27" t="str">
        <f>VLOOKUP(I122,Händleradressen!$B$3:$E$6,4,0)</f>
        <v>Düsseldorf</v>
      </c>
      <c r="P122" s="29">
        <f t="shared" si="3"/>
        <v>101.99</v>
      </c>
      <c r="Q122" s="29">
        <f t="shared" si="4"/>
        <v>19.3781</v>
      </c>
      <c r="R122" s="29">
        <f t="shared" si="5"/>
        <v>121.3681</v>
      </c>
    </row>
    <row r="123" spans="1:18" x14ac:dyDescent="0.25">
      <c r="A123" s="26">
        <v>183</v>
      </c>
      <c r="B123" s="27" t="s">
        <v>17</v>
      </c>
      <c r="C123" s="27" t="s">
        <v>5</v>
      </c>
      <c r="D123" s="27" t="s">
        <v>6</v>
      </c>
      <c r="E123" s="27" t="s">
        <v>3</v>
      </c>
      <c r="F123" s="28">
        <v>492</v>
      </c>
      <c r="G123" s="29">
        <v>0.21</v>
      </c>
      <c r="H123" s="40">
        <v>41332</v>
      </c>
      <c r="I123" s="27" t="s">
        <v>12</v>
      </c>
      <c r="J123" s="30" t="s">
        <v>11</v>
      </c>
      <c r="K123" s="30"/>
      <c r="L123" s="30">
        <v>0.32</v>
      </c>
      <c r="M123" s="27">
        <v>1</v>
      </c>
      <c r="N123" s="31" t="str">
        <f>VLOOKUP(L123,Güteklasse!$B$4:$C$8,2)</f>
        <v>A</v>
      </c>
      <c r="O123" s="27" t="str">
        <f>VLOOKUP(I123,Händleradressen!$B$3:$E$6,4,0)</f>
        <v>Hamburg</v>
      </c>
      <c r="P123" s="29">
        <f t="shared" si="3"/>
        <v>103.32</v>
      </c>
      <c r="Q123" s="29">
        <f t="shared" si="4"/>
        <v>19.630800000000001</v>
      </c>
      <c r="R123" s="29">
        <f t="shared" si="5"/>
        <v>122.95079999999999</v>
      </c>
    </row>
    <row r="124" spans="1:18" x14ac:dyDescent="0.25">
      <c r="A124" s="26">
        <v>54</v>
      </c>
      <c r="B124" s="27" t="s">
        <v>17</v>
      </c>
      <c r="C124" s="27" t="s">
        <v>15</v>
      </c>
      <c r="D124" s="27" t="s">
        <v>6</v>
      </c>
      <c r="E124" s="27" t="s">
        <v>3</v>
      </c>
      <c r="F124" s="28">
        <v>940</v>
      </c>
      <c r="G124" s="29">
        <v>0.11</v>
      </c>
      <c r="H124" s="40">
        <v>41333</v>
      </c>
      <c r="I124" s="27" t="s">
        <v>12</v>
      </c>
      <c r="J124" s="30"/>
      <c r="K124" s="30"/>
      <c r="L124" s="30">
        <v>0.09</v>
      </c>
      <c r="M124" s="27">
        <v>3</v>
      </c>
      <c r="N124" s="31" t="str">
        <f>VLOOKUP(L124,Güteklasse!$B$4:$C$8,2)</f>
        <v>A</v>
      </c>
      <c r="O124" s="27" t="str">
        <f>VLOOKUP(I124,Händleradressen!$B$3:$E$6,4,0)</f>
        <v>Hamburg</v>
      </c>
      <c r="P124" s="29">
        <f t="shared" si="3"/>
        <v>103.4</v>
      </c>
      <c r="Q124" s="29">
        <f t="shared" si="4"/>
        <v>19.646000000000001</v>
      </c>
      <c r="R124" s="29">
        <f t="shared" si="5"/>
        <v>123.04600000000001</v>
      </c>
    </row>
    <row r="125" spans="1:18" x14ac:dyDescent="0.25">
      <c r="A125" s="26">
        <v>488</v>
      </c>
      <c r="B125" s="27" t="s">
        <v>0</v>
      </c>
      <c r="C125" s="27" t="s">
        <v>5</v>
      </c>
      <c r="D125" s="27" t="s">
        <v>2</v>
      </c>
      <c r="E125" s="27" t="s">
        <v>3</v>
      </c>
      <c r="F125" s="28">
        <v>7887</v>
      </c>
      <c r="G125" s="29">
        <v>0.36</v>
      </c>
      <c r="H125" s="40">
        <v>41334</v>
      </c>
      <c r="I125" s="27" t="s">
        <v>14</v>
      </c>
      <c r="J125" s="30" t="s">
        <v>11</v>
      </c>
      <c r="K125" s="30"/>
      <c r="L125" s="30">
        <v>0.84</v>
      </c>
      <c r="M125" s="27">
        <v>3</v>
      </c>
      <c r="N125" s="31" t="str">
        <f>VLOOKUP(L125,Güteklasse!$B$4:$C$8,2)</f>
        <v>D</v>
      </c>
      <c r="O125" s="27" t="str">
        <f>VLOOKUP(I125,Händleradressen!$B$3:$E$6,4,0)</f>
        <v>München</v>
      </c>
      <c r="P125" s="29">
        <f t="shared" si="3"/>
        <v>2839.3199999999997</v>
      </c>
      <c r="Q125" s="29">
        <f t="shared" si="4"/>
        <v>539.47079999999994</v>
      </c>
      <c r="R125" s="29">
        <f t="shared" si="5"/>
        <v>3378.7907999999998</v>
      </c>
    </row>
    <row r="126" spans="1:18" x14ac:dyDescent="0.25">
      <c r="A126" s="26">
        <v>240</v>
      </c>
      <c r="B126" s="27" t="s">
        <v>17</v>
      </c>
      <c r="C126" s="27" t="s">
        <v>15</v>
      </c>
      <c r="D126" s="27" t="s">
        <v>16</v>
      </c>
      <c r="E126" s="27" t="s">
        <v>3</v>
      </c>
      <c r="F126" s="28">
        <v>480</v>
      </c>
      <c r="G126" s="29">
        <v>0.22</v>
      </c>
      <c r="H126" s="40">
        <v>41335</v>
      </c>
      <c r="I126" s="27" t="s">
        <v>12</v>
      </c>
      <c r="J126" s="30" t="s">
        <v>11</v>
      </c>
      <c r="K126" s="30"/>
      <c r="L126" s="30">
        <v>0.39</v>
      </c>
      <c r="M126" s="27">
        <v>1</v>
      </c>
      <c r="N126" s="31" t="str">
        <f>VLOOKUP(L126,Güteklasse!$B$4:$C$8,2)</f>
        <v>B</v>
      </c>
      <c r="O126" s="27" t="str">
        <f>VLOOKUP(I126,Händleradressen!$B$3:$E$6,4,0)</f>
        <v>Hamburg</v>
      </c>
      <c r="P126" s="29">
        <f t="shared" si="3"/>
        <v>105.6</v>
      </c>
      <c r="Q126" s="29">
        <f t="shared" si="4"/>
        <v>20.064</v>
      </c>
      <c r="R126" s="29">
        <f t="shared" si="5"/>
        <v>125.66399999999999</v>
      </c>
    </row>
    <row r="127" spans="1:18" x14ac:dyDescent="0.25">
      <c r="A127" s="26">
        <v>38</v>
      </c>
      <c r="B127" s="27" t="s">
        <v>17</v>
      </c>
      <c r="C127" s="27" t="s">
        <v>1</v>
      </c>
      <c r="D127" s="27" t="s">
        <v>16</v>
      </c>
      <c r="E127" s="27" t="s">
        <v>3</v>
      </c>
      <c r="F127" s="28">
        <v>106</v>
      </c>
      <c r="G127" s="29">
        <v>1</v>
      </c>
      <c r="H127" s="40">
        <v>41336</v>
      </c>
      <c r="I127" s="27" t="s">
        <v>4</v>
      </c>
      <c r="J127" s="30" t="s">
        <v>11</v>
      </c>
      <c r="K127" s="30"/>
      <c r="L127" s="30">
        <v>7.0000000000000007E-2</v>
      </c>
      <c r="M127" s="27">
        <v>4</v>
      </c>
      <c r="N127" s="31" t="str">
        <f>VLOOKUP(L127,Güteklasse!$B$4:$C$8,2)</f>
        <v>A</v>
      </c>
      <c r="O127" s="27" t="str">
        <f>VLOOKUP(I127,Händleradressen!$B$3:$E$6,4,0)</f>
        <v>Köln</v>
      </c>
      <c r="P127" s="29">
        <f t="shared" si="3"/>
        <v>106</v>
      </c>
      <c r="Q127" s="29">
        <f t="shared" si="4"/>
        <v>20.14</v>
      </c>
      <c r="R127" s="29">
        <f t="shared" si="5"/>
        <v>126.14</v>
      </c>
    </row>
    <row r="128" spans="1:18" x14ac:dyDescent="0.25">
      <c r="A128" s="26">
        <v>176</v>
      </c>
      <c r="B128" s="27" t="s">
        <v>18</v>
      </c>
      <c r="C128" s="27" t="s">
        <v>1</v>
      </c>
      <c r="D128" s="27" t="s">
        <v>2</v>
      </c>
      <c r="E128" s="27" t="s">
        <v>7</v>
      </c>
      <c r="F128" s="28">
        <v>2</v>
      </c>
      <c r="G128" s="29">
        <v>53.86</v>
      </c>
      <c r="H128" s="40">
        <v>41337</v>
      </c>
      <c r="I128" s="27" t="s">
        <v>12</v>
      </c>
      <c r="J128" s="30" t="s">
        <v>11</v>
      </c>
      <c r="K128" s="30"/>
      <c r="L128" s="30">
        <v>0.31</v>
      </c>
      <c r="M128" s="27">
        <v>4</v>
      </c>
      <c r="N128" s="31" t="str">
        <f>VLOOKUP(L128,Güteklasse!$B$4:$C$8,2)</f>
        <v>A</v>
      </c>
      <c r="O128" s="27" t="str">
        <f>VLOOKUP(I128,Händleradressen!$B$3:$E$6,4,0)</f>
        <v>Hamburg</v>
      </c>
      <c r="P128" s="29">
        <f t="shared" si="3"/>
        <v>107.72</v>
      </c>
      <c r="Q128" s="29">
        <f t="shared" si="4"/>
        <v>20.466799999999999</v>
      </c>
      <c r="R128" s="29">
        <f t="shared" si="5"/>
        <v>128.18680000000001</v>
      </c>
    </row>
    <row r="129" spans="1:18" x14ac:dyDescent="0.25">
      <c r="A129" s="26">
        <v>15</v>
      </c>
      <c r="B129" s="27" t="s">
        <v>17</v>
      </c>
      <c r="C129" s="27" t="s">
        <v>1</v>
      </c>
      <c r="D129" s="27" t="s">
        <v>2</v>
      </c>
      <c r="E129" s="27" t="s">
        <v>3</v>
      </c>
      <c r="F129" s="28">
        <v>296</v>
      </c>
      <c r="G129" s="29">
        <v>0.38</v>
      </c>
      <c r="H129" s="40">
        <v>41338</v>
      </c>
      <c r="I129" s="27" t="s">
        <v>12</v>
      </c>
      <c r="J129" s="30"/>
      <c r="K129" s="30"/>
      <c r="L129" s="30">
        <v>0.03</v>
      </c>
      <c r="M129" s="27">
        <v>4</v>
      </c>
      <c r="N129" s="31" t="str">
        <f>VLOOKUP(L129,Güteklasse!$B$4:$C$8,2)</f>
        <v>A</v>
      </c>
      <c r="O129" s="27" t="str">
        <f>VLOOKUP(I129,Händleradressen!$B$3:$E$6,4,0)</f>
        <v>Hamburg</v>
      </c>
      <c r="P129" s="29">
        <f t="shared" si="3"/>
        <v>112.48</v>
      </c>
      <c r="Q129" s="29">
        <f t="shared" si="4"/>
        <v>21.371200000000002</v>
      </c>
      <c r="R129" s="29">
        <f t="shared" si="5"/>
        <v>133.85120000000001</v>
      </c>
    </row>
    <row r="130" spans="1:18" x14ac:dyDescent="0.25">
      <c r="A130" s="26">
        <v>486</v>
      </c>
      <c r="B130" s="27" t="s">
        <v>17</v>
      </c>
      <c r="C130" s="27" t="s">
        <v>15</v>
      </c>
      <c r="D130" s="27" t="s">
        <v>13</v>
      </c>
      <c r="E130" s="27" t="s">
        <v>3</v>
      </c>
      <c r="F130" s="28">
        <v>235</v>
      </c>
      <c r="G130" s="29">
        <v>0.48</v>
      </c>
      <c r="H130" s="40">
        <v>41339</v>
      </c>
      <c r="I130" s="27" t="s">
        <v>8</v>
      </c>
      <c r="J130" s="30" t="s">
        <v>11</v>
      </c>
      <c r="K130" s="30"/>
      <c r="L130" s="30">
        <v>0.83</v>
      </c>
      <c r="M130" s="27">
        <v>2</v>
      </c>
      <c r="N130" s="31" t="str">
        <f>VLOOKUP(L130,Güteklasse!$B$4:$C$8,2)</f>
        <v>D</v>
      </c>
      <c r="O130" s="27" t="str">
        <f>VLOOKUP(I130,Händleradressen!$B$3:$E$6,4,0)</f>
        <v>Düsseldorf</v>
      </c>
      <c r="P130" s="29">
        <f t="shared" si="3"/>
        <v>112.8</v>
      </c>
      <c r="Q130" s="29">
        <f t="shared" si="4"/>
        <v>21.431999999999999</v>
      </c>
      <c r="R130" s="29">
        <f t="shared" si="5"/>
        <v>134.232</v>
      </c>
    </row>
    <row r="131" spans="1:18" x14ac:dyDescent="0.25">
      <c r="A131" s="26">
        <v>322</v>
      </c>
      <c r="B131" s="27" t="s">
        <v>0</v>
      </c>
      <c r="C131" s="27" t="s">
        <v>9</v>
      </c>
      <c r="D131" s="27" t="s">
        <v>13</v>
      </c>
      <c r="E131" s="27" t="s">
        <v>3</v>
      </c>
      <c r="F131" s="28">
        <v>7898</v>
      </c>
      <c r="G131" s="29">
        <v>0.38</v>
      </c>
      <c r="H131" s="40">
        <v>41340</v>
      </c>
      <c r="I131" s="27" t="s">
        <v>12</v>
      </c>
      <c r="J131" s="30" t="s">
        <v>11</v>
      </c>
      <c r="K131" s="30"/>
      <c r="L131" s="30">
        <v>0.54</v>
      </c>
      <c r="M131" s="27">
        <v>3</v>
      </c>
      <c r="N131" s="31" t="str">
        <f>VLOOKUP(L131,Güteklasse!$B$4:$C$8,2)</f>
        <v>C</v>
      </c>
      <c r="O131" s="27" t="str">
        <f>VLOOKUP(I131,Händleradressen!$B$3:$E$6,4,0)</f>
        <v>Hamburg</v>
      </c>
      <c r="P131" s="29">
        <f t="shared" si="3"/>
        <v>3001.2400000000002</v>
      </c>
      <c r="Q131" s="29">
        <f t="shared" si="4"/>
        <v>570.23560000000009</v>
      </c>
      <c r="R131" s="29">
        <f t="shared" si="5"/>
        <v>3571.4756000000002</v>
      </c>
    </row>
    <row r="132" spans="1:18" x14ac:dyDescent="0.25">
      <c r="A132" s="26">
        <v>349</v>
      </c>
      <c r="B132" s="27" t="s">
        <v>17</v>
      </c>
      <c r="C132" s="27" t="s">
        <v>5</v>
      </c>
      <c r="D132" s="27" t="s">
        <v>10</v>
      </c>
      <c r="E132" s="27" t="s">
        <v>3</v>
      </c>
      <c r="F132" s="28">
        <v>945</v>
      </c>
      <c r="G132" s="29">
        <v>0.12</v>
      </c>
      <c r="H132" s="40">
        <v>41341</v>
      </c>
      <c r="I132" s="27" t="s">
        <v>12</v>
      </c>
      <c r="J132" s="30"/>
      <c r="K132" s="30"/>
      <c r="L132" s="30">
        <v>0.57999999999999996</v>
      </c>
      <c r="M132" s="27">
        <v>4</v>
      </c>
      <c r="N132" s="31" t="str">
        <f>VLOOKUP(L132,Güteklasse!$B$4:$C$8,2)</f>
        <v>D</v>
      </c>
      <c r="O132" s="27" t="str">
        <f>VLOOKUP(I132,Händleradressen!$B$3:$E$6,4,0)</f>
        <v>Hamburg</v>
      </c>
      <c r="P132" s="29">
        <f t="shared" si="3"/>
        <v>113.39999999999999</v>
      </c>
      <c r="Q132" s="29">
        <f t="shared" si="4"/>
        <v>21.545999999999999</v>
      </c>
      <c r="R132" s="29">
        <f t="shared" si="5"/>
        <v>134.946</v>
      </c>
    </row>
    <row r="133" spans="1:18" x14ac:dyDescent="0.25">
      <c r="A133" s="26">
        <v>273</v>
      </c>
      <c r="B133" s="27" t="s">
        <v>0</v>
      </c>
      <c r="C133" s="27" t="s">
        <v>9</v>
      </c>
      <c r="D133" s="27" t="s">
        <v>10</v>
      </c>
      <c r="E133" s="27" t="s">
        <v>3</v>
      </c>
      <c r="F133" s="28">
        <v>345</v>
      </c>
      <c r="G133" s="29">
        <v>0.33</v>
      </c>
      <c r="H133" s="40">
        <v>41342</v>
      </c>
      <c r="I133" s="27" t="s">
        <v>8</v>
      </c>
      <c r="J133" s="30" t="s">
        <v>11</v>
      </c>
      <c r="K133" s="30"/>
      <c r="L133" s="30">
        <v>0.44</v>
      </c>
      <c r="M133" s="27">
        <v>1</v>
      </c>
      <c r="N133" s="31" t="str">
        <f>VLOOKUP(L133,Güteklasse!$B$4:$C$8,2)</f>
        <v>B</v>
      </c>
      <c r="O133" s="27" t="str">
        <f>VLOOKUP(I133,Händleradressen!$B$3:$E$6,4,0)</f>
        <v>Düsseldorf</v>
      </c>
      <c r="P133" s="29">
        <f t="shared" si="3"/>
        <v>113.85000000000001</v>
      </c>
      <c r="Q133" s="29">
        <f t="shared" si="4"/>
        <v>21.631500000000003</v>
      </c>
      <c r="R133" s="29">
        <f t="shared" si="5"/>
        <v>135.48150000000001</v>
      </c>
    </row>
    <row r="134" spans="1:18" x14ac:dyDescent="0.25">
      <c r="A134" s="26">
        <v>411</v>
      </c>
      <c r="B134" s="27" t="s">
        <v>18</v>
      </c>
      <c r="C134" s="27" t="s">
        <v>9</v>
      </c>
      <c r="D134" s="27" t="s">
        <v>74</v>
      </c>
      <c r="E134" s="27" t="s">
        <v>3</v>
      </c>
      <c r="F134" s="28">
        <v>548</v>
      </c>
      <c r="G134" s="29">
        <v>0.21</v>
      </c>
      <c r="H134" s="40">
        <v>41343</v>
      </c>
      <c r="I134" s="27" t="s">
        <v>8</v>
      </c>
      <c r="J134" s="30"/>
      <c r="K134" s="30"/>
      <c r="L134" s="30">
        <v>0.68</v>
      </c>
      <c r="M134" s="27">
        <v>4</v>
      </c>
      <c r="N134" s="31" t="str">
        <f>VLOOKUP(L134,Güteklasse!$B$4:$C$8,2)</f>
        <v>D</v>
      </c>
      <c r="O134" s="27" t="str">
        <f>VLOOKUP(I134,Händleradressen!$B$3:$E$6,4,0)</f>
        <v>Düsseldorf</v>
      </c>
      <c r="P134" s="29">
        <f t="shared" ref="P134:P197" si="6">F134*G134</f>
        <v>115.08</v>
      </c>
      <c r="Q134" s="29">
        <f t="shared" ref="Q134:Q197" si="7">P134*$P$1</f>
        <v>21.865200000000002</v>
      </c>
      <c r="R134" s="29">
        <f t="shared" ref="R134:R197" si="8">P134+Q134</f>
        <v>136.9452</v>
      </c>
    </row>
    <row r="135" spans="1:18" x14ac:dyDescent="0.25">
      <c r="A135" s="26">
        <v>122</v>
      </c>
      <c r="B135" s="27" t="s">
        <v>17</v>
      </c>
      <c r="C135" s="27" t="s">
        <v>9</v>
      </c>
      <c r="D135" s="27" t="s">
        <v>13</v>
      </c>
      <c r="E135" s="27" t="s">
        <v>3</v>
      </c>
      <c r="F135" s="28">
        <v>123</v>
      </c>
      <c r="G135" s="29">
        <v>0.95</v>
      </c>
      <c r="H135" s="40">
        <v>41344</v>
      </c>
      <c r="I135" s="27" t="s">
        <v>4</v>
      </c>
      <c r="J135" s="30" t="s">
        <v>11</v>
      </c>
      <c r="K135" s="30"/>
      <c r="L135" s="30">
        <v>0.21</v>
      </c>
      <c r="M135" s="27">
        <v>3</v>
      </c>
      <c r="N135" s="31" t="str">
        <f>VLOOKUP(L135,Güteklasse!$B$4:$C$8,2)</f>
        <v>A</v>
      </c>
      <c r="O135" s="27" t="str">
        <f>VLOOKUP(I135,Händleradressen!$B$3:$E$6,4,0)</f>
        <v>Köln</v>
      </c>
      <c r="P135" s="29">
        <f t="shared" si="6"/>
        <v>116.85</v>
      </c>
      <c r="Q135" s="29">
        <f t="shared" si="7"/>
        <v>22.201499999999999</v>
      </c>
      <c r="R135" s="29">
        <f t="shared" si="8"/>
        <v>139.0515</v>
      </c>
    </row>
    <row r="136" spans="1:18" x14ac:dyDescent="0.25">
      <c r="A136" s="26">
        <v>78</v>
      </c>
      <c r="B136" s="27" t="s">
        <v>18</v>
      </c>
      <c r="C136" s="27" t="s">
        <v>9</v>
      </c>
      <c r="D136" s="27" t="s">
        <v>74</v>
      </c>
      <c r="E136" s="27" t="s">
        <v>3</v>
      </c>
      <c r="F136" s="28">
        <v>733</v>
      </c>
      <c r="G136" s="29">
        <v>0.16</v>
      </c>
      <c r="H136" s="40">
        <v>41345</v>
      </c>
      <c r="I136" s="27" t="s">
        <v>12</v>
      </c>
      <c r="J136" s="30" t="s">
        <v>11</v>
      </c>
      <c r="K136" s="30"/>
      <c r="L136" s="30">
        <v>0.14000000000000001</v>
      </c>
      <c r="M136" s="27">
        <v>1</v>
      </c>
      <c r="N136" s="31" t="str">
        <f>VLOOKUP(L136,Güteklasse!$B$4:$C$8,2)</f>
        <v>A</v>
      </c>
      <c r="O136" s="27" t="str">
        <f>VLOOKUP(I136,Händleradressen!$B$3:$E$6,4,0)</f>
        <v>Hamburg</v>
      </c>
      <c r="P136" s="29">
        <f t="shared" si="6"/>
        <v>117.28</v>
      </c>
      <c r="Q136" s="29">
        <f t="shared" si="7"/>
        <v>22.283200000000001</v>
      </c>
      <c r="R136" s="29">
        <f t="shared" si="8"/>
        <v>139.56319999999999</v>
      </c>
    </row>
    <row r="137" spans="1:18" x14ac:dyDescent="0.25">
      <c r="A137" s="26">
        <v>314</v>
      </c>
      <c r="B137" s="27" t="s">
        <v>18</v>
      </c>
      <c r="C137" s="27" t="s">
        <v>15</v>
      </c>
      <c r="D137" s="27" t="s">
        <v>13</v>
      </c>
      <c r="E137" s="27" t="s">
        <v>3</v>
      </c>
      <c r="F137" s="28">
        <v>282</v>
      </c>
      <c r="G137" s="29">
        <v>0.42</v>
      </c>
      <c r="H137" s="40">
        <v>41346</v>
      </c>
      <c r="I137" s="27" t="s">
        <v>14</v>
      </c>
      <c r="J137" s="30" t="s">
        <v>11</v>
      </c>
      <c r="K137" s="30"/>
      <c r="L137" s="30">
        <v>0.52</v>
      </c>
      <c r="M137" s="27">
        <v>1</v>
      </c>
      <c r="N137" s="31" t="str">
        <f>VLOOKUP(L137,Güteklasse!$B$4:$C$8,2)</f>
        <v>C</v>
      </c>
      <c r="O137" s="27" t="str">
        <f>VLOOKUP(I137,Händleradressen!$B$3:$E$6,4,0)</f>
        <v>München</v>
      </c>
      <c r="P137" s="29">
        <f t="shared" si="6"/>
        <v>118.44</v>
      </c>
      <c r="Q137" s="29">
        <f t="shared" si="7"/>
        <v>22.503599999999999</v>
      </c>
      <c r="R137" s="29">
        <f t="shared" si="8"/>
        <v>140.9436</v>
      </c>
    </row>
    <row r="138" spans="1:18" x14ac:dyDescent="0.25">
      <c r="A138" s="26">
        <v>200</v>
      </c>
      <c r="B138" s="27" t="s">
        <v>17</v>
      </c>
      <c r="C138" s="27" t="s">
        <v>15</v>
      </c>
      <c r="D138" s="27" t="s">
        <v>13</v>
      </c>
      <c r="E138" s="27" t="s">
        <v>3</v>
      </c>
      <c r="F138" s="28">
        <v>444</v>
      </c>
      <c r="G138" s="29">
        <v>0.27</v>
      </c>
      <c r="H138" s="40">
        <v>41347</v>
      </c>
      <c r="I138" s="27" t="s">
        <v>8</v>
      </c>
      <c r="J138" s="30"/>
      <c r="K138" s="30"/>
      <c r="L138" s="30">
        <v>0.34</v>
      </c>
      <c r="M138" s="27">
        <v>3</v>
      </c>
      <c r="N138" s="31" t="str">
        <f>VLOOKUP(L138,Güteklasse!$B$4:$C$8,2)</f>
        <v>B</v>
      </c>
      <c r="O138" s="27" t="str">
        <f>VLOOKUP(I138,Händleradressen!$B$3:$E$6,4,0)</f>
        <v>Düsseldorf</v>
      </c>
      <c r="P138" s="29">
        <f t="shared" si="6"/>
        <v>119.88000000000001</v>
      </c>
      <c r="Q138" s="29">
        <f t="shared" si="7"/>
        <v>22.777200000000001</v>
      </c>
      <c r="R138" s="29">
        <f t="shared" si="8"/>
        <v>142.65720000000002</v>
      </c>
    </row>
    <row r="139" spans="1:18" x14ac:dyDescent="0.25">
      <c r="A139" s="26">
        <v>280</v>
      </c>
      <c r="B139" s="27" t="s">
        <v>0</v>
      </c>
      <c r="C139" s="27" t="s">
        <v>9</v>
      </c>
      <c r="D139" s="27" t="s">
        <v>6</v>
      </c>
      <c r="E139" s="27" t="s">
        <v>3</v>
      </c>
      <c r="F139" s="28">
        <v>3128</v>
      </c>
      <c r="G139" s="29">
        <v>0.4</v>
      </c>
      <c r="H139" s="40">
        <v>41348</v>
      </c>
      <c r="I139" s="27" t="s">
        <v>8</v>
      </c>
      <c r="J139" s="30" t="s">
        <v>11</v>
      </c>
      <c r="K139" s="30"/>
      <c r="L139" s="30">
        <v>0.45</v>
      </c>
      <c r="M139" s="27">
        <v>2</v>
      </c>
      <c r="N139" s="31" t="str">
        <f>VLOOKUP(L139,Güteklasse!$B$4:$C$8,2)</f>
        <v>B</v>
      </c>
      <c r="O139" s="27" t="str">
        <f>VLOOKUP(I139,Händleradressen!$B$3:$E$6,4,0)</f>
        <v>Düsseldorf</v>
      </c>
      <c r="P139" s="29">
        <f t="shared" si="6"/>
        <v>1251.2</v>
      </c>
      <c r="Q139" s="29">
        <f t="shared" si="7"/>
        <v>237.72800000000001</v>
      </c>
      <c r="R139" s="29">
        <f t="shared" si="8"/>
        <v>1488.9280000000001</v>
      </c>
    </row>
    <row r="140" spans="1:18" x14ac:dyDescent="0.25">
      <c r="A140" s="26">
        <v>291</v>
      </c>
      <c r="B140" s="27" t="s">
        <v>0</v>
      </c>
      <c r="C140" s="27" t="s">
        <v>15</v>
      </c>
      <c r="D140" s="27" t="s">
        <v>13</v>
      </c>
      <c r="E140" s="27" t="s">
        <v>3</v>
      </c>
      <c r="F140" s="28">
        <v>4534</v>
      </c>
      <c r="G140" s="29">
        <v>0.4</v>
      </c>
      <c r="H140" s="40">
        <v>41349</v>
      </c>
      <c r="I140" s="27" t="s">
        <v>8</v>
      </c>
      <c r="J140" s="30" t="s">
        <v>11</v>
      </c>
      <c r="K140" s="30"/>
      <c r="L140" s="30">
        <v>0.48</v>
      </c>
      <c r="M140" s="27">
        <v>4</v>
      </c>
      <c r="N140" s="31" t="str">
        <f>VLOOKUP(L140,Güteklasse!$B$4:$C$8,2)</f>
        <v>C</v>
      </c>
      <c r="O140" s="27" t="str">
        <f>VLOOKUP(I140,Händleradressen!$B$3:$E$6,4,0)</f>
        <v>Düsseldorf</v>
      </c>
      <c r="P140" s="29">
        <f t="shared" si="6"/>
        <v>1813.6000000000001</v>
      </c>
      <c r="Q140" s="29">
        <f t="shared" si="7"/>
        <v>344.584</v>
      </c>
      <c r="R140" s="29">
        <f t="shared" si="8"/>
        <v>2158.1840000000002</v>
      </c>
    </row>
    <row r="141" spans="1:18" x14ac:dyDescent="0.25">
      <c r="A141" s="26">
        <v>532</v>
      </c>
      <c r="B141" s="27" t="s">
        <v>0</v>
      </c>
      <c r="C141" s="27" t="s">
        <v>5</v>
      </c>
      <c r="D141" s="27" t="s">
        <v>2</v>
      </c>
      <c r="E141" s="27" t="s">
        <v>3</v>
      </c>
      <c r="F141" s="28">
        <v>4468</v>
      </c>
      <c r="G141" s="29">
        <v>0.4</v>
      </c>
      <c r="H141" s="40">
        <v>41350</v>
      </c>
      <c r="I141" s="27" t="s">
        <v>4</v>
      </c>
      <c r="J141" s="30" t="s">
        <v>11</v>
      </c>
      <c r="K141" s="30"/>
      <c r="L141" s="30">
        <v>0.91</v>
      </c>
      <c r="M141" s="27">
        <v>2</v>
      </c>
      <c r="N141" s="31" t="str">
        <f>VLOOKUP(L141,Güteklasse!$B$4:$C$8,2)</f>
        <v>E</v>
      </c>
      <c r="O141" s="27" t="str">
        <f>VLOOKUP(I141,Händleradressen!$B$3:$E$6,4,0)</f>
        <v>Köln</v>
      </c>
      <c r="P141" s="29">
        <f t="shared" si="6"/>
        <v>1787.2</v>
      </c>
      <c r="Q141" s="29">
        <f t="shared" si="7"/>
        <v>339.56800000000004</v>
      </c>
      <c r="R141" s="29">
        <f t="shared" si="8"/>
        <v>2126.768</v>
      </c>
    </row>
    <row r="142" spans="1:18" x14ac:dyDescent="0.25">
      <c r="A142" s="26">
        <v>237</v>
      </c>
      <c r="B142" s="27" t="s">
        <v>18</v>
      </c>
      <c r="C142" s="27" t="s">
        <v>5</v>
      </c>
      <c r="D142" s="27" t="s">
        <v>13</v>
      </c>
      <c r="E142" s="27" t="s">
        <v>3</v>
      </c>
      <c r="F142" s="28">
        <v>206</v>
      </c>
      <c r="G142" s="29">
        <v>0.6</v>
      </c>
      <c r="H142" s="40">
        <v>41351</v>
      </c>
      <c r="I142" s="27" t="s">
        <v>14</v>
      </c>
      <c r="J142" s="30" t="s">
        <v>11</v>
      </c>
      <c r="K142" s="30"/>
      <c r="L142" s="30">
        <v>0.39</v>
      </c>
      <c r="M142" s="27">
        <v>4</v>
      </c>
      <c r="N142" s="31" t="str">
        <f>VLOOKUP(L142,Güteklasse!$B$4:$C$8,2)</f>
        <v>B</v>
      </c>
      <c r="O142" s="27" t="str">
        <f>VLOOKUP(I142,Händleradressen!$B$3:$E$6,4,0)</f>
        <v>München</v>
      </c>
      <c r="P142" s="29">
        <f t="shared" si="6"/>
        <v>123.6</v>
      </c>
      <c r="Q142" s="29">
        <f t="shared" si="7"/>
        <v>23.483999999999998</v>
      </c>
      <c r="R142" s="29">
        <f t="shared" si="8"/>
        <v>147.084</v>
      </c>
    </row>
    <row r="143" spans="1:18" x14ac:dyDescent="0.25">
      <c r="A143" s="26">
        <v>465</v>
      </c>
      <c r="B143" s="27" t="s">
        <v>0</v>
      </c>
      <c r="C143" s="27" t="s">
        <v>15</v>
      </c>
      <c r="D143" s="27" t="s">
        <v>2</v>
      </c>
      <c r="E143" s="27" t="s">
        <v>3</v>
      </c>
      <c r="F143" s="28">
        <v>212</v>
      </c>
      <c r="G143" s="29">
        <v>0.6</v>
      </c>
      <c r="H143" s="40">
        <v>41352</v>
      </c>
      <c r="I143" s="27" t="s">
        <v>4</v>
      </c>
      <c r="J143" s="30" t="s">
        <v>11</v>
      </c>
      <c r="K143" s="30"/>
      <c r="L143" s="30">
        <v>0.78</v>
      </c>
      <c r="M143" s="27">
        <v>3</v>
      </c>
      <c r="N143" s="31" t="str">
        <f>VLOOKUP(L143,Güteklasse!$B$4:$C$8,2)</f>
        <v>D</v>
      </c>
      <c r="O143" s="27" t="str">
        <f>VLOOKUP(I143,Händleradressen!$B$3:$E$6,4,0)</f>
        <v>Köln</v>
      </c>
      <c r="P143" s="29">
        <f t="shared" si="6"/>
        <v>127.19999999999999</v>
      </c>
      <c r="Q143" s="29">
        <f t="shared" si="7"/>
        <v>24.167999999999999</v>
      </c>
      <c r="R143" s="29">
        <f t="shared" si="8"/>
        <v>151.36799999999999</v>
      </c>
    </row>
    <row r="144" spans="1:18" x14ac:dyDescent="0.25">
      <c r="A144" s="26">
        <v>221</v>
      </c>
      <c r="B144" s="27" t="s">
        <v>0</v>
      </c>
      <c r="C144" s="27" t="s">
        <v>5</v>
      </c>
      <c r="D144" s="27" t="s">
        <v>16</v>
      </c>
      <c r="E144" s="27" t="s">
        <v>3</v>
      </c>
      <c r="F144" s="28">
        <v>5065</v>
      </c>
      <c r="G144" s="29">
        <v>0.41</v>
      </c>
      <c r="H144" s="40">
        <v>41353</v>
      </c>
      <c r="I144" s="27" t="s">
        <v>8</v>
      </c>
      <c r="J144" s="30" t="s">
        <v>11</v>
      </c>
      <c r="K144" s="30"/>
      <c r="L144" s="30">
        <v>0.37</v>
      </c>
      <c r="M144" s="27">
        <v>4</v>
      </c>
      <c r="N144" s="31" t="str">
        <f>VLOOKUP(L144,Güteklasse!$B$4:$C$8,2)</f>
        <v>B</v>
      </c>
      <c r="O144" s="27" t="str">
        <f>VLOOKUP(I144,Händleradressen!$B$3:$E$6,4,0)</f>
        <v>Düsseldorf</v>
      </c>
      <c r="P144" s="29">
        <f t="shared" si="6"/>
        <v>2076.65</v>
      </c>
      <c r="Q144" s="29">
        <f t="shared" si="7"/>
        <v>394.56350000000003</v>
      </c>
      <c r="R144" s="29">
        <f t="shared" si="8"/>
        <v>2471.2135000000003</v>
      </c>
    </row>
    <row r="145" spans="1:18" x14ac:dyDescent="0.25">
      <c r="A145" s="26">
        <v>519</v>
      </c>
      <c r="B145" s="27" t="s">
        <v>17</v>
      </c>
      <c r="C145" s="27" t="s">
        <v>9</v>
      </c>
      <c r="D145" s="27" t="s">
        <v>2</v>
      </c>
      <c r="E145" s="27" t="s">
        <v>3</v>
      </c>
      <c r="F145" s="28">
        <v>162</v>
      </c>
      <c r="G145" s="29">
        <v>0.81</v>
      </c>
      <c r="H145" s="40">
        <v>41354</v>
      </c>
      <c r="I145" s="27" t="s">
        <v>8</v>
      </c>
      <c r="J145" s="30" t="s">
        <v>11</v>
      </c>
      <c r="K145" s="30"/>
      <c r="L145" s="30">
        <v>0.88</v>
      </c>
      <c r="M145" s="27">
        <v>2</v>
      </c>
      <c r="N145" s="31" t="str">
        <f>VLOOKUP(L145,Güteklasse!$B$4:$C$8,2)</f>
        <v>D</v>
      </c>
      <c r="O145" s="27" t="str">
        <f>VLOOKUP(I145,Händleradressen!$B$3:$E$6,4,0)</f>
        <v>Düsseldorf</v>
      </c>
      <c r="P145" s="29">
        <f t="shared" si="6"/>
        <v>131.22</v>
      </c>
      <c r="Q145" s="29">
        <f t="shared" si="7"/>
        <v>24.931799999999999</v>
      </c>
      <c r="R145" s="29">
        <f t="shared" si="8"/>
        <v>156.15180000000001</v>
      </c>
    </row>
    <row r="146" spans="1:18" x14ac:dyDescent="0.25">
      <c r="A146" s="26">
        <v>169</v>
      </c>
      <c r="B146" s="27" t="s">
        <v>0</v>
      </c>
      <c r="C146" s="27" t="s">
        <v>15</v>
      </c>
      <c r="D146" s="27" t="s">
        <v>2</v>
      </c>
      <c r="E146" s="27" t="s">
        <v>3</v>
      </c>
      <c r="F146" s="28">
        <v>4537</v>
      </c>
      <c r="G146" s="29">
        <v>0.03</v>
      </c>
      <c r="H146" s="40">
        <v>41355</v>
      </c>
      <c r="I146" s="27" t="s">
        <v>4</v>
      </c>
      <c r="J146" s="30" t="s">
        <v>11</v>
      </c>
      <c r="K146" s="30"/>
      <c r="L146" s="30">
        <v>0.28999999999999998</v>
      </c>
      <c r="M146" s="27">
        <v>4</v>
      </c>
      <c r="N146" s="31" t="str">
        <f>VLOOKUP(L146,Güteklasse!$B$4:$C$8,2)</f>
        <v>A</v>
      </c>
      <c r="O146" s="27" t="str">
        <f>VLOOKUP(I146,Händleradressen!$B$3:$E$6,4,0)</f>
        <v>Köln</v>
      </c>
      <c r="P146" s="29">
        <f t="shared" si="6"/>
        <v>136.10999999999999</v>
      </c>
      <c r="Q146" s="29">
        <f t="shared" si="7"/>
        <v>25.860899999999997</v>
      </c>
      <c r="R146" s="29">
        <f t="shared" si="8"/>
        <v>161.97089999999997</v>
      </c>
    </row>
    <row r="147" spans="1:18" x14ac:dyDescent="0.25">
      <c r="A147" s="26">
        <v>6</v>
      </c>
      <c r="B147" s="27" t="s">
        <v>17</v>
      </c>
      <c r="C147" s="27" t="s">
        <v>1</v>
      </c>
      <c r="D147" s="27" t="s">
        <v>10</v>
      </c>
      <c r="E147" s="27" t="s">
        <v>3</v>
      </c>
      <c r="F147" s="28">
        <v>228</v>
      </c>
      <c r="G147" s="29">
        <v>0.62</v>
      </c>
      <c r="H147" s="40">
        <v>41356</v>
      </c>
      <c r="I147" s="27" t="s">
        <v>12</v>
      </c>
      <c r="J147" s="30"/>
      <c r="K147" s="30"/>
      <c r="L147" s="30">
        <v>0.01</v>
      </c>
      <c r="M147" s="27">
        <v>1</v>
      </c>
      <c r="N147" s="31" t="str">
        <f>VLOOKUP(L147,Güteklasse!$B$4:$C$8,2)</f>
        <v>A</v>
      </c>
      <c r="O147" s="27" t="str">
        <f>VLOOKUP(I147,Händleradressen!$B$3:$E$6,4,0)</f>
        <v>Hamburg</v>
      </c>
      <c r="P147" s="29">
        <f t="shared" si="6"/>
        <v>141.35999999999999</v>
      </c>
      <c r="Q147" s="29">
        <f t="shared" si="7"/>
        <v>26.858399999999996</v>
      </c>
      <c r="R147" s="29">
        <f t="shared" si="8"/>
        <v>168.21839999999997</v>
      </c>
    </row>
    <row r="148" spans="1:18" x14ac:dyDescent="0.25">
      <c r="A148" s="26">
        <v>580</v>
      </c>
      <c r="B148" s="27" t="s">
        <v>18</v>
      </c>
      <c r="C148" s="27" t="s">
        <v>15</v>
      </c>
      <c r="D148" s="27" t="s">
        <v>6</v>
      </c>
      <c r="E148" s="27" t="s">
        <v>3</v>
      </c>
      <c r="F148" s="28">
        <v>258</v>
      </c>
      <c r="G148" s="29">
        <v>0.55000000000000004</v>
      </c>
      <c r="H148" s="40">
        <v>41357</v>
      </c>
      <c r="I148" s="27" t="s">
        <v>12</v>
      </c>
      <c r="J148" s="30" t="s">
        <v>11</v>
      </c>
      <c r="K148" s="30"/>
      <c r="L148" s="30">
        <v>0.97</v>
      </c>
      <c r="M148" s="27">
        <v>4</v>
      </c>
      <c r="N148" s="31" t="str">
        <f>VLOOKUP(L148,Güteklasse!$B$4:$C$8,2)</f>
        <v>E</v>
      </c>
      <c r="O148" s="27" t="str">
        <f>VLOOKUP(I148,Händleradressen!$B$3:$E$6,4,0)</f>
        <v>Hamburg</v>
      </c>
      <c r="P148" s="29">
        <f t="shared" si="6"/>
        <v>141.9</v>
      </c>
      <c r="Q148" s="29">
        <f t="shared" si="7"/>
        <v>26.961000000000002</v>
      </c>
      <c r="R148" s="29">
        <f t="shared" si="8"/>
        <v>168.86100000000002</v>
      </c>
    </row>
    <row r="149" spans="1:18" x14ac:dyDescent="0.25">
      <c r="A149" s="26">
        <v>339</v>
      </c>
      <c r="B149" s="27" t="s">
        <v>18</v>
      </c>
      <c r="C149" s="27" t="s">
        <v>15</v>
      </c>
      <c r="D149" s="27" t="s">
        <v>74</v>
      </c>
      <c r="E149" s="27" t="s">
        <v>7</v>
      </c>
      <c r="F149" s="28">
        <v>3</v>
      </c>
      <c r="G149" s="29">
        <v>47.43</v>
      </c>
      <c r="H149" s="40">
        <v>41358</v>
      </c>
      <c r="I149" s="27" t="s">
        <v>14</v>
      </c>
      <c r="J149" s="30" t="s">
        <v>11</v>
      </c>
      <c r="K149" s="30" t="s">
        <v>11</v>
      </c>
      <c r="L149" s="30">
        <v>0.56999999999999995</v>
      </c>
      <c r="M149" s="27">
        <v>3</v>
      </c>
      <c r="N149" s="31" t="str">
        <f>VLOOKUP(L149,Güteklasse!$B$4:$C$8,2)</f>
        <v>C</v>
      </c>
      <c r="O149" s="27" t="str">
        <f>VLOOKUP(I149,Händleradressen!$B$3:$E$6,4,0)</f>
        <v>München</v>
      </c>
      <c r="P149" s="29">
        <f t="shared" si="6"/>
        <v>142.29</v>
      </c>
      <c r="Q149" s="29">
        <f t="shared" si="7"/>
        <v>27.0351</v>
      </c>
      <c r="R149" s="29">
        <f t="shared" si="8"/>
        <v>169.32509999999999</v>
      </c>
    </row>
    <row r="150" spans="1:18" x14ac:dyDescent="0.25">
      <c r="A150" s="26">
        <v>412</v>
      </c>
      <c r="B150" s="27" t="s">
        <v>18</v>
      </c>
      <c r="C150" s="27" t="s">
        <v>15</v>
      </c>
      <c r="D150" s="27" t="s">
        <v>74</v>
      </c>
      <c r="E150" s="27" t="s">
        <v>7</v>
      </c>
      <c r="F150" s="28">
        <v>3</v>
      </c>
      <c r="G150" s="29">
        <v>48.12</v>
      </c>
      <c r="H150" s="40">
        <v>41359</v>
      </c>
      <c r="I150" s="27" t="s">
        <v>12</v>
      </c>
      <c r="J150" s="30" t="s">
        <v>11</v>
      </c>
      <c r="K150" s="30" t="s">
        <v>11</v>
      </c>
      <c r="L150" s="30">
        <v>0.68</v>
      </c>
      <c r="M150" s="27">
        <v>4</v>
      </c>
      <c r="N150" s="31" t="str">
        <f>VLOOKUP(L150,Güteklasse!$B$4:$C$8,2)</f>
        <v>D</v>
      </c>
      <c r="O150" s="27" t="str">
        <f>VLOOKUP(I150,Händleradressen!$B$3:$E$6,4,0)</f>
        <v>Hamburg</v>
      </c>
      <c r="P150" s="29">
        <f t="shared" si="6"/>
        <v>144.35999999999999</v>
      </c>
      <c r="Q150" s="29">
        <f t="shared" si="7"/>
        <v>27.428399999999996</v>
      </c>
      <c r="R150" s="29">
        <f t="shared" si="8"/>
        <v>171.78839999999997</v>
      </c>
    </row>
    <row r="151" spans="1:18" x14ac:dyDescent="0.25">
      <c r="A151" s="26">
        <v>99</v>
      </c>
      <c r="B151" s="27" t="s">
        <v>0</v>
      </c>
      <c r="C151" s="27" t="s">
        <v>9</v>
      </c>
      <c r="D151" s="27" t="s">
        <v>10</v>
      </c>
      <c r="E151" s="27" t="s">
        <v>3</v>
      </c>
      <c r="F151" s="28">
        <v>234</v>
      </c>
      <c r="G151" s="29">
        <v>0.62</v>
      </c>
      <c r="H151" s="40">
        <v>41360</v>
      </c>
      <c r="I151" s="27" t="s">
        <v>12</v>
      </c>
      <c r="J151" s="30"/>
      <c r="K151" s="30"/>
      <c r="L151" s="30">
        <v>0.18</v>
      </c>
      <c r="M151" s="27">
        <v>1</v>
      </c>
      <c r="N151" s="31" t="str">
        <f>VLOOKUP(L151,Güteklasse!$B$4:$C$8,2)</f>
        <v>A</v>
      </c>
      <c r="O151" s="27" t="str">
        <f>VLOOKUP(I151,Händleradressen!$B$3:$E$6,4,0)</f>
        <v>Hamburg</v>
      </c>
      <c r="P151" s="29">
        <f t="shared" si="6"/>
        <v>145.08000000000001</v>
      </c>
      <c r="Q151" s="29">
        <f t="shared" si="7"/>
        <v>27.565200000000004</v>
      </c>
      <c r="R151" s="29">
        <f t="shared" si="8"/>
        <v>172.64520000000002</v>
      </c>
    </row>
    <row r="152" spans="1:18" x14ac:dyDescent="0.25">
      <c r="A152" s="26">
        <v>210</v>
      </c>
      <c r="B152" s="27" t="s">
        <v>0</v>
      </c>
      <c r="C152" s="27" t="s">
        <v>5</v>
      </c>
      <c r="D152" s="27" t="s">
        <v>2</v>
      </c>
      <c r="E152" s="27" t="s">
        <v>3</v>
      </c>
      <c r="F152" s="28">
        <v>354</v>
      </c>
      <c r="G152" s="29">
        <v>0.41</v>
      </c>
      <c r="H152" s="40">
        <v>41361</v>
      </c>
      <c r="I152" s="27" t="s">
        <v>12</v>
      </c>
      <c r="J152" s="30" t="s">
        <v>11</v>
      </c>
      <c r="K152" s="30"/>
      <c r="L152" s="30">
        <v>0.36</v>
      </c>
      <c r="M152" s="27">
        <v>4</v>
      </c>
      <c r="N152" s="31" t="str">
        <f>VLOOKUP(L152,Güteklasse!$B$4:$C$8,2)</f>
        <v>B</v>
      </c>
      <c r="O152" s="27" t="str">
        <f>VLOOKUP(I152,Händleradressen!$B$3:$E$6,4,0)</f>
        <v>Hamburg</v>
      </c>
      <c r="P152" s="29">
        <f t="shared" si="6"/>
        <v>145.13999999999999</v>
      </c>
      <c r="Q152" s="29">
        <f t="shared" si="7"/>
        <v>27.576599999999999</v>
      </c>
      <c r="R152" s="29">
        <f t="shared" si="8"/>
        <v>172.71659999999997</v>
      </c>
    </row>
    <row r="153" spans="1:18" x14ac:dyDescent="0.25">
      <c r="A153" s="26">
        <v>85</v>
      </c>
      <c r="B153" s="27" t="s">
        <v>18</v>
      </c>
      <c r="C153" s="27" t="s">
        <v>9</v>
      </c>
      <c r="D153" s="27" t="s">
        <v>13</v>
      </c>
      <c r="E153" s="27" t="s">
        <v>3</v>
      </c>
      <c r="F153" s="28">
        <v>701</v>
      </c>
      <c r="G153" s="29">
        <v>0.21</v>
      </c>
      <c r="H153" s="40">
        <v>41362</v>
      </c>
      <c r="I153" s="27" t="s">
        <v>4</v>
      </c>
      <c r="J153" s="30" t="s">
        <v>11</v>
      </c>
      <c r="K153" s="30"/>
      <c r="L153" s="30">
        <v>0.15</v>
      </c>
      <c r="M153" s="27">
        <v>2</v>
      </c>
      <c r="N153" s="31" t="str">
        <f>VLOOKUP(L153,Güteklasse!$B$4:$C$8,2)</f>
        <v>A</v>
      </c>
      <c r="O153" s="27" t="str">
        <f>VLOOKUP(I153,Händleradressen!$B$3:$E$6,4,0)</f>
        <v>Köln</v>
      </c>
      <c r="P153" s="29">
        <f t="shared" si="6"/>
        <v>147.21</v>
      </c>
      <c r="Q153" s="29">
        <f t="shared" si="7"/>
        <v>27.969900000000003</v>
      </c>
      <c r="R153" s="29">
        <f t="shared" si="8"/>
        <v>175.1799</v>
      </c>
    </row>
    <row r="154" spans="1:18" x14ac:dyDescent="0.25">
      <c r="A154" s="26">
        <v>546</v>
      </c>
      <c r="B154" s="27" t="s">
        <v>0</v>
      </c>
      <c r="C154" s="27" t="s">
        <v>1</v>
      </c>
      <c r="D154" s="27" t="s">
        <v>2</v>
      </c>
      <c r="E154" s="27" t="s">
        <v>3</v>
      </c>
      <c r="F154" s="28">
        <v>189</v>
      </c>
      <c r="G154" s="29">
        <v>0.79</v>
      </c>
      <c r="H154" s="40">
        <v>41363</v>
      </c>
      <c r="I154" s="27" t="s">
        <v>12</v>
      </c>
      <c r="J154" s="30"/>
      <c r="K154" s="30"/>
      <c r="L154" s="30">
        <v>0.93</v>
      </c>
      <c r="M154" s="27">
        <v>2</v>
      </c>
      <c r="N154" s="31" t="str">
        <f>VLOOKUP(L154,Güteklasse!$B$4:$C$8,2)</f>
        <v>E</v>
      </c>
      <c r="O154" s="27" t="str">
        <f>VLOOKUP(I154,Händleradressen!$B$3:$E$6,4,0)</f>
        <v>Hamburg</v>
      </c>
      <c r="P154" s="29">
        <f t="shared" si="6"/>
        <v>149.31</v>
      </c>
      <c r="Q154" s="29">
        <f t="shared" si="7"/>
        <v>28.3689</v>
      </c>
      <c r="R154" s="29">
        <f t="shared" si="8"/>
        <v>177.6789</v>
      </c>
    </row>
    <row r="155" spans="1:18" x14ac:dyDescent="0.25">
      <c r="A155" s="26">
        <v>3</v>
      </c>
      <c r="B155" s="27" t="s">
        <v>18</v>
      </c>
      <c r="C155" s="27" t="s">
        <v>15</v>
      </c>
      <c r="D155" s="27" t="s">
        <v>74</v>
      </c>
      <c r="E155" s="27" t="s">
        <v>3</v>
      </c>
      <c r="F155" s="28">
        <v>376</v>
      </c>
      <c r="G155" s="29">
        <v>0.4</v>
      </c>
      <c r="H155" s="40">
        <v>41364</v>
      </c>
      <c r="I155" s="27" t="s">
        <v>14</v>
      </c>
      <c r="J155" s="30" t="s">
        <v>11</v>
      </c>
      <c r="K155" s="30"/>
      <c r="L155" s="30">
        <v>0</v>
      </c>
      <c r="M155" s="27">
        <v>5</v>
      </c>
      <c r="N155" s="31" t="str">
        <f>VLOOKUP(L155,Güteklasse!$B$4:$C$8,2)</f>
        <v>A</v>
      </c>
      <c r="O155" s="27" t="str">
        <f>VLOOKUP(I155,Händleradressen!$B$3:$E$6,4,0)</f>
        <v>München</v>
      </c>
      <c r="P155" s="29">
        <f t="shared" si="6"/>
        <v>150.4</v>
      </c>
      <c r="Q155" s="29">
        <f t="shared" si="7"/>
        <v>28.576000000000001</v>
      </c>
      <c r="R155" s="29">
        <f t="shared" si="8"/>
        <v>178.976</v>
      </c>
    </row>
    <row r="156" spans="1:18" x14ac:dyDescent="0.25">
      <c r="A156" s="26">
        <v>505</v>
      </c>
      <c r="B156" s="27" t="s">
        <v>0</v>
      </c>
      <c r="C156" s="27" t="s">
        <v>9</v>
      </c>
      <c r="D156" s="27" t="s">
        <v>10</v>
      </c>
      <c r="E156" s="27" t="s">
        <v>3</v>
      </c>
      <c r="F156" s="28">
        <v>4565</v>
      </c>
      <c r="G156" s="29">
        <v>0.44</v>
      </c>
      <c r="H156" s="40">
        <v>41365</v>
      </c>
      <c r="I156" s="27" t="s">
        <v>4</v>
      </c>
      <c r="J156" s="30" t="s">
        <v>11</v>
      </c>
      <c r="K156" s="30"/>
      <c r="L156" s="30">
        <v>0.87</v>
      </c>
      <c r="M156" s="27">
        <v>5</v>
      </c>
      <c r="N156" s="31" t="str">
        <f>VLOOKUP(L156,Güteklasse!$B$4:$C$8,2)</f>
        <v>D</v>
      </c>
      <c r="O156" s="27" t="str">
        <f>VLOOKUP(I156,Händleradressen!$B$3:$E$6,4,0)</f>
        <v>Köln</v>
      </c>
      <c r="P156" s="29">
        <f t="shared" si="6"/>
        <v>2008.6</v>
      </c>
      <c r="Q156" s="29">
        <f t="shared" si="7"/>
        <v>381.63400000000001</v>
      </c>
      <c r="R156" s="29">
        <f t="shared" si="8"/>
        <v>2390.2339999999999</v>
      </c>
    </row>
    <row r="157" spans="1:18" x14ac:dyDescent="0.25">
      <c r="A157" s="26">
        <v>146</v>
      </c>
      <c r="B157" s="27" t="s">
        <v>0</v>
      </c>
      <c r="C157" s="27" t="s">
        <v>15</v>
      </c>
      <c r="D157" s="27" t="s">
        <v>13</v>
      </c>
      <c r="E157" s="27" t="s">
        <v>3</v>
      </c>
      <c r="F157" s="28">
        <v>1515</v>
      </c>
      <c r="G157" s="29">
        <v>0.1</v>
      </c>
      <c r="H157" s="40">
        <v>41366</v>
      </c>
      <c r="I157" s="27" t="s">
        <v>4</v>
      </c>
      <c r="J157" s="30" t="s">
        <v>11</v>
      </c>
      <c r="K157" s="30"/>
      <c r="L157" s="30">
        <v>0.25</v>
      </c>
      <c r="M157" s="27">
        <v>3</v>
      </c>
      <c r="N157" s="31" t="str">
        <f>VLOOKUP(L157,Güteklasse!$B$4:$C$8,2)</f>
        <v>A</v>
      </c>
      <c r="O157" s="27" t="str">
        <f>VLOOKUP(I157,Händleradressen!$B$3:$E$6,4,0)</f>
        <v>Köln</v>
      </c>
      <c r="P157" s="29">
        <f t="shared" si="6"/>
        <v>151.5</v>
      </c>
      <c r="Q157" s="29">
        <f t="shared" si="7"/>
        <v>28.785</v>
      </c>
      <c r="R157" s="29">
        <f t="shared" si="8"/>
        <v>180.285</v>
      </c>
    </row>
    <row r="158" spans="1:18" x14ac:dyDescent="0.25">
      <c r="A158" s="26">
        <v>226</v>
      </c>
      <c r="B158" s="27" t="s">
        <v>17</v>
      </c>
      <c r="C158" s="27" t="s">
        <v>9</v>
      </c>
      <c r="D158" s="27" t="s">
        <v>6</v>
      </c>
      <c r="E158" s="27" t="s">
        <v>3</v>
      </c>
      <c r="F158" s="28">
        <v>270</v>
      </c>
      <c r="G158" s="29">
        <v>0.57999999999999996</v>
      </c>
      <c r="H158" s="40">
        <v>41367</v>
      </c>
      <c r="I158" s="27" t="s">
        <v>8</v>
      </c>
      <c r="J158" s="30"/>
      <c r="K158" s="30"/>
      <c r="L158" s="30">
        <v>0.37</v>
      </c>
      <c r="M158" s="27">
        <v>3</v>
      </c>
      <c r="N158" s="31" t="str">
        <f>VLOOKUP(L158,Güteklasse!$B$4:$C$8,2)</f>
        <v>B</v>
      </c>
      <c r="O158" s="27" t="str">
        <f>VLOOKUP(I158,Händleradressen!$B$3:$E$6,4,0)</f>
        <v>Düsseldorf</v>
      </c>
      <c r="P158" s="29">
        <f t="shared" si="6"/>
        <v>156.6</v>
      </c>
      <c r="Q158" s="29">
        <f t="shared" si="7"/>
        <v>29.753999999999998</v>
      </c>
      <c r="R158" s="29">
        <f t="shared" si="8"/>
        <v>186.35399999999998</v>
      </c>
    </row>
    <row r="159" spans="1:18" x14ac:dyDescent="0.25">
      <c r="A159" s="26">
        <v>572</v>
      </c>
      <c r="B159" s="27" t="s">
        <v>17</v>
      </c>
      <c r="C159" s="27" t="s">
        <v>9</v>
      </c>
      <c r="D159" s="27" t="s">
        <v>6</v>
      </c>
      <c r="E159" s="27" t="s">
        <v>3</v>
      </c>
      <c r="F159" s="28">
        <v>257</v>
      </c>
      <c r="G159" s="29">
        <v>0.63</v>
      </c>
      <c r="H159" s="40">
        <v>41368</v>
      </c>
      <c r="I159" s="27" t="s">
        <v>12</v>
      </c>
      <c r="J159" s="30" t="s">
        <v>11</v>
      </c>
      <c r="K159" s="30"/>
      <c r="L159" s="30">
        <v>0.95</v>
      </c>
      <c r="M159" s="27">
        <v>3</v>
      </c>
      <c r="N159" s="31" t="str">
        <f>VLOOKUP(L159,Güteklasse!$B$4:$C$8,2)</f>
        <v>E</v>
      </c>
      <c r="O159" s="27" t="str">
        <f>VLOOKUP(I159,Händleradressen!$B$3:$E$6,4,0)</f>
        <v>Hamburg</v>
      </c>
      <c r="P159" s="29">
        <f t="shared" si="6"/>
        <v>161.91</v>
      </c>
      <c r="Q159" s="29">
        <f t="shared" si="7"/>
        <v>30.762899999999998</v>
      </c>
      <c r="R159" s="29">
        <f t="shared" si="8"/>
        <v>192.6729</v>
      </c>
    </row>
    <row r="160" spans="1:18" x14ac:dyDescent="0.25">
      <c r="A160" s="26">
        <v>211</v>
      </c>
      <c r="B160" s="27" t="s">
        <v>0</v>
      </c>
      <c r="C160" s="27" t="s">
        <v>5</v>
      </c>
      <c r="D160" s="27" t="s">
        <v>6</v>
      </c>
      <c r="E160" s="27" t="s">
        <v>3</v>
      </c>
      <c r="F160" s="28">
        <v>456</v>
      </c>
      <c r="G160" s="29">
        <v>0.36</v>
      </c>
      <c r="H160" s="40">
        <v>41369</v>
      </c>
      <c r="I160" s="27" t="s">
        <v>12</v>
      </c>
      <c r="J160" s="30" t="s">
        <v>11</v>
      </c>
      <c r="K160" s="30"/>
      <c r="L160" s="30">
        <v>0.36</v>
      </c>
      <c r="M160" s="27">
        <v>4</v>
      </c>
      <c r="N160" s="31" t="str">
        <f>VLOOKUP(L160,Güteklasse!$B$4:$C$8,2)</f>
        <v>B</v>
      </c>
      <c r="O160" s="27" t="str">
        <f>VLOOKUP(I160,Händleradressen!$B$3:$E$6,4,0)</f>
        <v>Hamburg</v>
      </c>
      <c r="P160" s="29">
        <f t="shared" si="6"/>
        <v>164.16</v>
      </c>
      <c r="Q160" s="29">
        <f t="shared" si="7"/>
        <v>31.1904</v>
      </c>
      <c r="R160" s="29">
        <f t="shared" si="8"/>
        <v>195.35040000000001</v>
      </c>
    </row>
    <row r="161" spans="1:18" x14ac:dyDescent="0.25">
      <c r="A161" s="26">
        <v>474</v>
      </c>
      <c r="B161" s="27" t="s">
        <v>18</v>
      </c>
      <c r="C161" s="27" t="s">
        <v>15</v>
      </c>
      <c r="D161" s="27" t="s">
        <v>74</v>
      </c>
      <c r="E161" s="27" t="s">
        <v>3</v>
      </c>
      <c r="F161" s="28">
        <v>241</v>
      </c>
      <c r="G161" s="29">
        <v>0.69</v>
      </c>
      <c r="H161" s="40">
        <v>41370</v>
      </c>
      <c r="I161" s="27" t="s">
        <v>4</v>
      </c>
      <c r="J161" s="30" t="s">
        <v>11</v>
      </c>
      <c r="K161" s="30"/>
      <c r="L161" s="30">
        <v>0.81</v>
      </c>
      <c r="M161" s="27">
        <v>5</v>
      </c>
      <c r="N161" s="31" t="str">
        <f>VLOOKUP(L161,Güteklasse!$B$4:$C$8,2)</f>
        <v>D</v>
      </c>
      <c r="O161" s="27" t="str">
        <f>VLOOKUP(I161,Händleradressen!$B$3:$E$6,4,0)</f>
        <v>Köln</v>
      </c>
      <c r="P161" s="29">
        <f t="shared" si="6"/>
        <v>166.29</v>
      </c>
      <c r="Q161" s="29">
        <f t="shared" si="7"/>
        <v>31.595099999999999</v>
      </c>
      <c r="R161" s="29">
        <f t="shared" si="8"/>
        <v>197.88509999999999</v>
      </c>
    </row>
    <row r="162" spans="1:18" x14ac:dyDescent="0.25">
      <c r="A162" s="26">
        <v>333</v>
      </c>
      <c r="B162" s="27" t="s">
        <v>0</v>
      </c>
      <c r="C162" s="27" t="s">
        <v>9</v>
      </c>
      <c r="D162" s="27" t="s">
        <v>10</v>
      </c>
      <c r="E162" s="27" t="s">
        <v>3</v>
      </c>
      <c r="F162" s="28">
        <v>456</v>
      </c>
      <c r="G162" s="29">
        <v>0.37</v>
      </c>
      <c r="H162" s="40">
        <v>41371</v>
      </c>
      <c r="I162" s="27" t="s">
        <v>4</v>
      </c>
      <c r="J162" s="30" t="s">
        <v>11</v>
      </c>
      <c r="K162" s="30"/>
      <c r="L162" s="30">
        <v>0.56000000000000005</v>
      </c>
      <c r="M162" s="27">
        <v>3</v>
      </c>
      <c r="N162" s="31" t="str">
        <f>VLOOKUP(L162,Güteklasse!$B$4:$C$8,2)</f>
        <v>C</v>
      </c>
      <c r="O162" s="27" t="str">
        <f>VLOOKUP(I162,Händleradressen!$B$3:$E$6,4,0)</f>
        <v>Köln</v>
      </c>
      <c r="P162" s="29">
        <f t="shared" si="6"/>
        <v>168.72</v>
      </c>
      <c r="Q162" s="29">
        <f t="shared" si="7"/>
        <v>32.056800000000003</v>
      </c>
      <c r="R162" s="29">
        <f t="shared" si="8"/>
        <v>200.77680000000001</v>
      </c>
    </row>
    <row r="163" spans="1:18" x14ac:dyDescent="0.25">
      <c r="A163" s="26">
        <v>528</v>
      </c>
      <c r="B163" s="27" t="s">
        <v>0</v>
      </c>
      <c r="C163" s="27" t="s">
        <v>5</v>
      </c>
      <c r="D163" s="27" t="s">
        <v>6</v>
      </c>
      <c r="E163" s="27" t="s">
        <v>3</v>
      </c>
      <c r="F163" s="28">
        <v>8465</v>
      </c>
      <c r="G163" s="29">
        <v>0.46</v>
      </c>
      <c r="H163" s="40">
        <v>41372</v>
      </c>
      <c r="I163" s="27" t="s">
        <v>71</v>
      </c>
      <c r="J163" s="30" t="s">
        <v>11</v>
      </c>
      <c r="K163" s="30"/>
      <c r="L163" s="30">
        <v>0.9</v>
      </c>
      <c r="M163" s="27">
        <v>4</v>
      </c>
      <c r="N163" s="31" t="str">
        <f>VLOOKUP(L163,Güteklasse!$B$4:$C$8,2)</f>
        <v>D</v>
      </c>
      <c r="O163" s="27" t="e">
        <f>VLOOKUP(I163,Händleradressen!$B$3:$E$6,4,0)</f>
        <v>#N/A</v>
      </c>
      <c r="P163" s="29">
        <f t="shared" si="6"/>
        <v>3893.9</v>
      </c>
      <c r="Q163" s="29">
        <f t="shared" si="7"/>
        <v>739.84100000000001</v>
      </c>
      <c r="R163" s="29">
        <f t="shared" si="8"/>
        <v>4633.741</v>
      </c>
    </row>
    <row r="164" spans="1:18" x14ac:dyDescent="0.25">
      <c r="A164" s="26">
        <v>571</v>
      </c>
      <c r="B164" s="27" t="s">
        <v>18</v>
      </c>
      <c r="C164" s="27" t="s">
        <v>15</v>
      </c>
      <c r="D164" s="27" t="s">
        <v>13</v>
      </c>
      <c r="E164" s="27" t="s">
        <v>3</v>
      </c>
      <c r="F164" s="28">
        <v>375</v>
      </c>
      <c r="G164" s="29">
        <v>0.45</v>
      </c>
      <c r="H164" s="40">
        <v>41373</v>
      </c>
      <c r="I164" s="27" t="s">
        <v>8</v>
      </c>
      <c r="J164" s="30"/>
      <c r="K164" s="30"/>
      <c r="L164" s="30">
        <v>0.95</v>
      </c>
      <c r="M164" s="27">
        <v>3</v>
      </c>
      <c r="N164" s="31" t="str">
        <f>VLOOKUP(L164,Güteklasse!$B$4:$C$8,2)</f>
        <v>E</v>
      </c>
      <c r="O164" s="27" t="str">
        <f>VLOOKUP(I164,Händleradressen!$B$3:$E$6,4,0)</f>
        <v>Düsseldorf</v>
      </c>
      <c r="P164" s="29">
        <f t="shared" si="6"/>
        <v>168.75</v>
      </c>
      <c r="Q164" s="29">
        <f t="shared" si="7"/>
        <v>32.0625</v>
      </c>
      <c r="R164" s="29">
        <f t="shared" si="8"/>
        <v>200.8125</v>
      </c>
    </row>
    <row r="165" spans="1:18" x14ac:dyDescent="0.25">
      <c r="A165" s="26">
        <v>513</v>
      </c>
      <c r="B165" s="27" t="s">
        <v>0</v>
      </c>
      <c r="C165" s="27" t="s">
        <v>15</v>
      </c>
      <c r="D165" s="27" t="s">
        <v>6</v>
      </c>
      <c r="E165" s="27" t="s">
        <v>3</v>
      </c>
      <c r="F165" s="28">
        <v>345</v>
      </c>
      <c r="G165" s="29">
        <v>0.49</v>
      </c>
      <c r="H165" s="40">
        <v>41374</v>
      </c>
      <c r="I165" s="27" t="s">
        <v>14</v>
      </c>
      <c r="J165" s="30" t="s">
        <v>11</v>
      </c>
      <c r="K165" s="30"/>
      <c r="L165" s="30">
        <v>0.88</v>
      </c>
      <c r="M165" s="27">
        <v>2</v>
      </c>
      <c r="N165" s="31" t="str">
        <f>VLOOKUP(L165,Güteklasse!$B$4:$C$8,2)</f>
        <v>D</v>
      </c>
      <c r="O165" s="27" t="str">
        <f>VLOOKUP(I165,Händleradressen!$B$3:$E$6,4,0)</f>
        <v>München</v>
      </c>
      <c r="P165" s="29">
        <f t="shared" si="6"/>
        <v>169.04999999999998</v>
      </c>
      <c r="Q165" s="29">
        <f t="shared" si="7"/>
        <v>32.119499999999995</v>
      </c>
      <c r="R165" s="29">
        <f t="shared" si="8"/>
        <v>201.16949999999997</v>
      </c>
    </row>
    <row r="166" spans="1:18" x14ac:dyDescent="0.25">
      <c r="A166" s="26">
        <v>330</v>
      </c>
      <c r="B166" s="27" t="s">
        <v>0</v>
      </c>
      <c r="C166" s="27" t="s">
        <v>9</v>
      </c>
      <c r="D166" s="27" t="s">
        <v>10</v>
      </c>
      <c r="E166" s="27" t="s">
        <v>3</v>
      </c>
      <c r="F166" s="28">
        <v>898</v>
      </c>
      <c r="G166" s="29">
        <v>0.19</v>
      </c>
      <c r="H166" s="40">
        <v>41375</v>
      </c>
      <c r="I166" s="27" t="s">
        <v>14</v>
      </c>
      <c r="J166" s="30" t="s">
        <v>11</v>
      </c>
      <c r="K166" s="30"/>
      <c r="L166" s="30">
        <v>0.55000000000000004</v>
      </c>
      <c r="M166" s="27">
        <v>3</v>
      </c>
      <c r="N166" s="31" t="str">
        <f>VLOOKUP(L166,Güteklasse!$B$4:$C$8,2)</f>
        <v>C</v>
      </c>
      <c r="O166" s="27" t="str">
        <f>VLOOKUP(I166,Händleradressen!$B$3:$E$6,4,0)</f>
        <v>München</v>
      </c>
      <c r="P166" s="29">
        <f t="shared" si="6"/>
        <v>170.62</v>
      </c>
      <c r="Q166" s="29">
        <f t="shared" si="7"/>
        <v>32.4178</v>
      </c>
      <c r="R166" s="29">
        <f t="shared" si="8"/>
        <v>203.0378</v>
      </c>
    </row>
    <row r="167" spans="1:18" x14ac:dyDescent="0.25">
      <c r="A167" s="26">
        <v>139</v>
      </c>
      <c r="B167" s="27" t="s">
        <v>0</v>
      </c>
      <c r="C167" s="27" t="s">
        <v>1</v>
      </c>
      <c r="D167" s="27" t="s">
        <v>2</v>
      </c>
      <c r="E167" s="27" t="s">
        <v>3</v>
      </c>
      <c r="F167" s="28">
        <v>1234</v>
      </c>
      <c r="G167" s="29">
        <v>0.47</v>
      </c>
      <c r="H167" s="40">
        <v>41376</v>
      </c>
      <c r="I167" s="27" t="s">
        <v>12</v>
      </c>
      <c r="J167" s="30" t="s">
        <v>11</v>
      </c>
      <c r="K167" s="30"/>
      <c r="L167" s="30">
        <v>0.24</v>
      </c>
      <c r="M167" s="27">
        <v>4</v>
      </c>
      <c r="N167" s="31" t="str">
        <f>VLOOKUP(L167,Güteklasse!$B$4:$C$8,2)</f>
        <v>A</v>
      </c>
      <c r="O167" s="27" t="str">
        <f>VLOOKUP(I167,Händleradressen!$B$3:$E$6,4,0)</f>
        <v>Hamburg</v>
      </c>
      <c r="P167" s="29">
        <f t="shared" si="6"/>
        <v>579.98</v>
      </c>
      <c r="Q167" s="29">
        <f t="shared" si="7"/>
        <v>110.1962</v>
      </c>
      <c r="R167" s="29">
        <f t="shared" si="8"/>
        <v>690.17619999999999</v>
      </c>
    </row>
    <row r="168" spans="1:18" x14ac:dyDescent="0.25">
      <c r="A168" s="26">
        <v>372</v>
      </c>
      <c r="B168" s="27" t="s">
        <v>18</v>
      </c>
      <c r="C168" s="27" t="s">
        <v>9</v>
      </c>
      <c r="D168" s="27" t="s">
        <v>2</v>
      </c>
      <c r="E168" s="27" t="s">
        <v>3</v>
      </c>
      <c r="F168" s="28">
        <v>823</v>
      </c>
      <c r="G168" s="29">
        <v>0.21</v>
      </c>
      <c r="H168" s="40">
        <v>41377</v>
      </c>
      <c r="I168" s="27" t="s">
        <v>12</v>
      </c>
      <c r="J168" s="30" t="s">
        <v>11</v>
      </c>
      <c r="K168" s="30"/>
      <c r="L168" s="30">
        <v>0.62</v>
      </c>
      <c r="M168" s="27">
        <v>4</v>
      </c>
      <c r="N168" s="31" t="str">
        <f>VLOOKUP(L168,Güteklasse!$B$4:$C$8,2)</f>
        <v>D</v>
      </c>
      <c r="O168" s="27" t="str">
        <f>VLOOKUP(I168,Händleradressen!$B$3:$E$6,4,0)</f>
        <v>Hamburg</v>
      </c>
      <c r="P168" s="29">
        <f t="shared" si="6"/>
        <v>172.82999999999998</v>
      </c>
      <c r="Q168" s="29">
        <f t="shared" si="7"/>
        <v>32.837699999999998</v>
      </c>
      <c r="R168" s="29">
        <f t="shared" si="8"/>
        <v>205.66769999999997</v>
      </c>
    </row>
    <row r="169" spans="1:18" x14ac:dyDescent="0.25">
      <c r="A169" s="26">
        <v>287</v>
      </c>
      <c r="B169" s="27" t="s">
        <v>18</v>
      </c>
      <c r="C169" s="27" t="s">
        <v>1</v>
      </c>
      <c r="D169" s="27" t="s">
        <v>74</v>
      </c>
      <c r="E169" s="27" t="s">
        <v>3</v>
      </c>
      <c r="F169" s="28">
        <v>564</v>
      </c>
      <c r="G169" s="29">
        <v>0.31</v>
      </c>
      <c r="H169" s="40">
        <v>41378</v>
      </c>
      <c r="I169" s="27" t="s">
        <v>4</v>
      </c>
      <c r="J169" s="30"/>
      <c r="K169" s="30"/>
      <c r="L169" s="30">
        <v>0.47</v>
      </c>
      <c r="M169" s="27">
        <v>3</v>
      </c>
      <c r="N169" s="31" t="str">
        <f>VLOOKUP(L169,Güteklasse!$B$4:$C$8,2)</f>
        <v>C</v>
      </c>
      <c r="O169" s="27" t="str">
        <f>VLOOKUP(I169,Händleradressen!$B$3:$E$6,4,0)</f>
        <v>Köln</v>
      </c>
      <c r="P169" s="29">
        <f t="shared" si="6"/>
        <v>174.84</v>
      </c>
      <c r="Q169" s="29">
        <f t="shared" si="7"/>
        <v>33.2196</v>
      </c>
      <c r="R169" s="29">
        <f t="shared" si="8"/>
        <v>208.05959999999999</v>
      </c>
    </row>
    <row r="170" spans="1:18" x14ac:dyDescent="0.25">
      <c r="A170" s="26">
        <v>471</v>
      </c>
      <c r="B170" s="27" t="s">
        <v>0</v>
      </c>
      <c r="C170" s="27" t="s">
        <v>9</v>
      </c>
      <c r="D170" s="27" t="s">
        <v>2</v>
      </c>
      <c r="E170" s="27" t="s">
        <v>3</v>
      </c>
      <c r="F170" s="28">
        <v>5898</v>
      </c>
      <c r="G170" s="29">
        <v>0.48</v>
      </c>
      <c r="H170" s="40">
        <v>41379</v>
      </c>
      <c r="I170" s="27" t="s">
        <v>4</v>
      </c>
      <c r="J170" s="30" t="s">
        <v>11</v>
      </c>
      <c r="K170" s="30"/>
      <c r="L170" s="30">
        <v>0.81</v>
      </c>
      <c r="M170" s="27">
        <v>2</v>
      </c>
      <c r="N170" s="31" t="str">
        <f>VLOOKUP(L170,Güteklasse!$B$4:$C$8,2)</f>
        <v>D</v>
      </c>
      <c r="O170" s="27" t="str">
        <f>VLOOKUP(I170,Händleradressen!$B$3:$E$6,4,0)</f>
        <v>Köln</v>
      </c>
      <c r="P170" s="29">
        <f t="shared" si="6"/>
        <v>2831.04</v>
      </c>
      <c r="Q170" s="29">
        <f t="shared" si="7"/>
        <v>537.89760000000001</v>
      </c>
      <c r="R170" s="29">
        <f t="shared" si="8"/>
        <v>3368.9376000000002</v>
      </c>
    </row>
    <row r="171" spans="1:18" x14ac:dyDescent="0.25">
      <c r="A171" s="26">
        <v>39</v>
      </c>
      <c r="B171" s="27" t="s">
        <v>17</v>
      </c>
      <c r="C171" s="27" t="s">
        <v>15</v>
      </c>
      <c r="D171" s="27" t="s">
        <v>16</v>
      </c>
      <c r="E171" s="27" t="s">
        <v>3</v>
      </c>
      <c r="F171" s="28">
        <v>206</v>
      </c>
      <c r="G171" s="29">
        <v>0.86</v>
      </c>
      <c r="H171" s="40">
        <v>41380</v>
      </c>
      <c r="I171" s="27" t="s">
        <v>14</v>
      </c>
      <c r="J171" s="30" t="s">
        <v>11</v>
      </c>
      <c r="K171" s="30"/>
      <c r="L171" s="30">
        <v>7.0000000000000007E-2</v>
      </c>
      <c r="M171" s="27">
        <v>1</v>
      </c>
      <c r="N171" s="31" t="str">
        <f>VLOOKUP(L171,Güteklasse!$B$4:$C$8,2)</f>
        <v>A</v>
      </c>
      <c r="O171" s="27" t="str">
        <f>VLOOKUP(I171,Händleradressen!$B$3:$E$6,4,0)</f>
        <v>München</v>
      </c>
      <c r="P171" s="29">
        <f t="shared" si="6"/>
        <v>177.16</v>
      </c>
      <c r="Q171" s="29">
        <f t="shared" si="7"/>
        <v>33.660400000000003</v>
      </c>
      <c r="R171" s="29">
        <f t="shared" si="8"/>
        <v>210.82040000000001</v>
      </c>
    </row>
    <row r="172" spans="1:18" x14ac:dyDescent="0.25">
      <c r="A172" s="26">
        <v>585</v>
      </c>
      <c r="B172" s="27" t="s">
        <v>18</v>
      </c>
      <c r="C172" s="27" t="s">
        <v>15</v>
      </c>
      <c r="D172" s="27" t="s">
        <v>13</v>
      </c>
      <c r="E172" s="27" t="s">
        <v>3</v>
      </c>
      <c r="F172" s="28">
        <v>820</v>
      </c>
      <c r="G172" s="29">
        <v>0.22</v>
      </c>
      <c r="H172" s="40">
        <v>41381</v>
      </c>
      <c r="I172" s="27" t="s">
        <v>12</v>
      </c>
      <c r="J172" s="30" t="s">
        <v>11</v>
      </c>
      <c r="K172" s="30"/>
      <c r="L172" s="30">
        <v>0.98</v>
      </c>
      <c r="M172" s="27">
        <v>1</v>
      </c>
      <c r="N172" s="31" t="str">
        <f>VLOOKUP(L172,Güteklasse!$B$4:$C$8,2)</f>
        <v>E</v>
      </c>
      <c r="O172" s="27" t="str">
        <f>VLOOKUP(I172,Händleradressen!$B$3:$E$6,4,0)</f>
        <v>Hamburg</v>
      </c>
      <c r="P172" s="29">
        <f t="shared" si="6"/>
        <v>180.4</v>
      </c>
      <c r="Q172" s="29">
        <f t="shared" si="7"/>
        <v>34.276000000000003</v>
      </c>
      <c r="R172" s="29">
        <f t="shared" si="8"/>
        <v>214.67600000000002</v>
      </c>
    </row>
    <row r="173" spans="1:18" x14ac:dyDescent="0.25">
      <c r="A173" s="26">
        <v>142</v>
      </c>
      <c r="B173" s="27" t="s">
        <v>18</v>
      </c>
      <c r="C173" s="27" t="s">
        <v>15</v>
      </c>
      <c r="D173" s="27" t="s">
        <v>74</v>
      </c>
      <c r="E173" s="27" t="s">
        <v>3</v>
      </c>
      <c r="F173" s="28">
        <v>268</v>
      </c>
      <c r="G173" s="29">
        <v>0.68</v>
      </c>
      <c r="H173" s="40">
        <v>41382</v>
      </c>
      <c r="I173" s="27" t="s">
        <v>4</v>
      </c>
      <c r="J173" s="30" t="s">
        <v>11</v>
      </c>
      <c r="K173" s="30"/>
      <c r="L173" s="30">
        <v>0.24</v>
      </c>
      <c r="M173" s="27">
        <v>2</v>
      </c>
      <c r="N173" s="31" t="str">
        <f>VLOOKUP(L173,Güteklasse!$B$4:$C$8,2)</f>
        <v>A</v>
      </c>
      <c r="O173" s="27" t="str">
        <f>VLOOKUP(I173,Händleradressen!$B$3:$E$6,4,0)</f>
        <v>Köln</v>
      </c>
      <c r="P173" s="29">
        <f t="shared" si="6"/>
        <v>182.24</v>
      </c>
      <c r="Q173" s="29">
        <f t="shared" si="7"/>
        <v>34.625599999999999</v>
      </c>
      <c r="R173" s="29">
        <f t="shared" si="8"/>
        <v>216.8656</v>
      </c>
    </row>
    <row r="174" spans="1:18" x14ac:dyDescent="0.25">
      <c r="A174" s="26">
        <v>304</v>
      </c>
      <c r="B174" s="27" t="s">
        <v>18</v>
      </c>
      <c r="C174" s="27" t="s">
        <v>15</v>
      </c>
      <c r="D174" s="27" t="s">
        <v>2</v>
      </c>
      <c r="E174" s="27" t="s">
        <v>3</v>
      </c>
      <c r="F174" s="28">
        <v>381</v>
      </c>
      <c r="G174" s="29">
        <v>0.48</v>
      </c>
      <c r="H174" s="40">
        <v>41383</v>
      </c>
      <c r="I174" s="27" t="s">
        <v>4</v>
      </c>
      <c r="J174" s="30"/>
      <c r="K174" s="30"/>
      <c r="L174" s="30">
        <v>0.5</v>
      </c>
      <c r="M174" s="27">
        <v>4</v>
      </c>
      <c r="N174" s="31" t="str">
        <f>VLOOKUP(L174,Güteklasse!$B$4:$C$8,2)</f>
        <v>C</v>
      </c>
      <c r="O174" s="27" t="str">
        <f>VLOOKUP(I174,Händleradressen!$B$3:$E$6,4,0)</f>
        <v>Köln</v>
      </c>
      <c r="P174" s="29">
        <f t="shared" si="6"/>
        <v>182.88</v>
      </c>
      <c r="Q174" s="29">
        <f t="shared" si="7"/>
        <v>34.747199999999999</v>
      </c>
      <c r="R174" s="29">
        <f t="shared" si="8"/>
        <v>217.62719999999999</v>
      </c>
    </row>
    <row r="175" spans="1:18" x14ac:dyDescent="0.25">
      <c r="A175" s="26">
        <v>241</v>
      </c>
      <c r="B175" s="27" t="s">
        <v>17</v>
      </c>
      <c r="C175" s="27" t="s">
        <v>9</v>
      </c>
      <c r="D175" s="27" t="s">
        <v>2</v>
      </c>
      <c r="E175" s="27" t="s">
        <v>3</v>
      </c>
      <c r="F175" s="28">
        <v>273</v>
      </c>
      <c r="G175" s="29">
        <v>0.67</v>
      </c>
      <c r="H175" s="40">
        <v>41384</v>
      </c>
      <c r="I175" s="27" t="s">
        <v>12</v>
      </c>
      <c r="J175" s="30" t="s">
        <v>11</v>
      </c>
      <c r="K175" s="30"/>
      <c r="L175" s="30">
        <v>0.39</v>
      </c>
      <c r="M175" s="27">
        <v>4</v>
      </c>
      <c r="N175" s="31" t="str">
        <f>VLOOKUP(L175,Güteklasse!$B$4:$C$8,2)</f>
        <v>B</v>
      </c>
      <c r="O175" s="27" t="str">
        <f>VLOOKUP(I175,Händleradressen!$B$3:$E$6,4,0)</f>
        <v>Hamburg</v>
      </c>
      <c r="P175" s="29">
        <f t="shared" si="6"/>
        <v>182.91000000000003</v>
      </c>
      <c r="Q175" s="29">
        <f t="shared" si="7"/>
        <v>34.752900000000004</v>
      </c>
      <c r="R175" s="29">
        <f t="shared" si="8"/>
        <v>217.66290000000004</v>
      </c>
    </row>
    <row r="176" spans="1:18" x14ac:dyDescent="0.25">
      <c r="A176" s="26">
        <v>543</v>
      </c>
      <c r="B176" s="27" t="s">
        <v>17</v>
      </c>
      <c r="C176" s="27" t="s">
        <v>9</v>
      </c>
      <c r="D176" s="27" t="s">
        <v>13</v>
      </c>
      <c r="E176" s="27" t="s">
        <v>7</v>
      </c>
      <c r="F176" s="28">
        <v>4</v>
      </c>
      <c r="G176" s="29">
        <v>46.05</v>
      </c>
      <c r="H176" s="40">
        <v>41385</v>
      </c>
      <c r="I176" s="27" t="s">
        <v>8</v>
      </c>
      <c r="J176" s="30" t="s">
        <v>11</v>
      </c>
      <c r="K176" s="30" t="s">
        <v>11</v>
      </c>
      <c r="L176" s="30">
        <v>0.92</v>
      </c>
      <c r="M176" s="27">
        <v>5</v>
      </c>
      <c r="N176" s="31" t="str">
        <f>VLOOKUP(L176,Güteklasse!$B$4:$C$8,2)</f>
        <v>E</v>
      </c>
      <c r="O176" s="27" t="str">
        <f>VLOOKUP(I176,Händleradressen!$B$3:$E$6,4,0)</f>
        <v>Düsseldorf</v>
      </c>
      <c r="P176" s="29">
        <f t="shared" si="6"/>
        <v>184.2</v>
      </c>
      <c r="Q176" s="29">
        <f t="shared" si="7"/>
        <v>34.997999999999998</v>
      </c>
      <c r="R176" s="29">
        <f t="shared" si="8"/>
        <v>219.19799999999998</v>
      </c>
    </row>
    <row r="177" spans="1:18" x14ac:dyDescent="0.25">
      <c r="A177" s="26">
        <v>575</v>
      </c>
      <c r="B177" s="27" t="s">
        <v>17</v>
      </c>
      <c r="C177" s="27" t="s">
        <v>9</v>
      </c>
      <c r="D177" s="27" t="s">
        <v>10</v>
      </c>
      <c r="E177" s="27" t="s">
        <v>3</v>
      </c>
      <c r="F177" s="28">
        <v>3845</v>
      </c>
      <c r="G177" s="29">
        <v>0.5</v>
      </c>
      <c r="H177" s="40">
        <v>41386</v>
      </c>
      <c r="I177" s="27" t="s">
        <v>8</v>
      </c>
      <c r="J177" s="30" t="s">
        <v>11</v>
      </c>
      <c r="K177" s="30"/>
      <c r="L177" s="30">
        <v>0.95</v>
      </c>
      <c r="M177" s="27">
        <v>3</v>
      </c>
      <c r="N177" s="31" t="str">
        <f>VLOOKUP(L177,Güteklasse!$B$4:$C$8,2)</f>
        <v>E</v>
      </c>
      <c r="O177" s="27" t="str">
        <f>VLOOKUP(I177,Händleradressen!$B$3:$E$6,4,0)</f>
        <v>Düsseldorf</v>
      </c>
      <c r="P177" s="29">
        <f t="shared" si="6"/>
        <v>1922.5</v>
      </c>
      <c r="Q177" s="29">
        <f t="shared" si="7"/>
        <v>365.27499999999998</v>
      </c>
      <c r="R177" s="29">
        <f t="shared" si="8"/>
        <v>2287.7750000000001</v>
      </c>
    </row>
    <row r="178" spans="1:18" x14ac:dyDescent="0.25">
      <c r="A178" s="26">
        <v>369</v>
      </c>
      <c r="B178" s="27" t="s">
        <v>0</v>
      </c>
      <c r="C178" s="27" t="s">
        <v>9</v>
      </c>
      <c r="D178" s="27" t="s">
        <v>2</v>
      </c>
      <c r="E178" s="27" t="s">
        <v>3</v>
      </c>
      <c r="F178" s="28">
        <v>5676</v>
      </c>
      <c r="G178" s="29">
        <v>0.52</v>
      </c>
      <c r="H178" s="40">
        <v>41387</v>
      </c>
      <c r="I178" s="27" t="s">
        <v>8</v>
      </c>
      <c r="J178" s="30" t="s">
        <v>11</v>
      </c>
      <c r="K178" s="30"/>
      <c r="L178" s="30">
        <v>0.62</v>
      </c>
      <c r="M178" s="27">
        <v>5</v>
      </c>
      <c r="N178" s="31" t="str">
        <f>VLOOKUP(L178,Güteklasse!$B$4:$C$8,2)</f>
        <v>D</v>
      </c>
      <c r="O178" s="27" t="str">
        <f>VLOOKUP(I178,Händleradressen!$B$3:$E$6,4,0)</f>
        <v>Düsseldorf</v>
      </c>
      <c r="P178" s="29">
        <f t="shared" si="6"/>
        <v>2951.52</v>
      </c>
      <c r="Q178" s="29">
        <f t="shared" si="7"/>
        <v>560.78880000000004</v>
      </c>
      <c r="R178" s="29">
        <f t="shared" si="8"/>
        <v>3512.3087999999998</v>
      </c>
    </row>
    <row r="179" spans="1:18" x14ac:dyDescent="0.25">
      <c r="A179" s="26">
        <v>55</v>
      </c>
      <c r="B179" s="27" t="s">
        <v>17</v>
      </c>
      <c r="C179" s="27" t="s">
        <v>9</v>
      </c>
      <c r="D179" s="27" t="s">
        <v>2</v>
      </c>
      <c r="E179" s="27" t="s">
        <v>3</v>
      </c>
      <c r="F179" s="28">
        <v>402</v>
      </c>
      <c r="G179" s="29">
        <v>0.46</v>
      </c>
      <c r="H179" s="40">
        <v>41388</v>
      </c>
      <c r="I179" s="27" t="s">
        <v>8</v>
      </c>
      <c r="J179" s="30" t="s">
        <v>11</v>
      </c>
      <c r="K179" s="30"/>
      <c r="L179" s="30">
        <v>0.09</v>
      </c>
      <c r="M179" s="27">
        <v>2</v>
      </c>
      <c r="N179" s="31" t="str">
        <f>VLOOKUP(L179,Güteklasse!$B$4:$C$8,2)</f>
        <v>A</v>
      </c>
      <c r="O179" s="27" t="str">
        <f>VLOOKUP(I179,Händleradressen!$B$3:$E$6,4,0)</f>
        <v>Düsseldorf</v>
      </c>
      <c r="P179" s="29">
        <f t="shared" si="6"/>
        <v>184.92000000000002</v>
      </c>
      <c r="Q179" s="29">
        <f t="shared" si="7"/>
        <v>35.134800000000006</v>
      </c>
      <c r="R179" s="29">
        <f t="shared" si="8"/>
        <v>220.05480000000003</v>
      </c>
    </row>
    <row r="180" spans="1:18" x14ac:dyDescent="0.25">
      <c r="A180" s="26">
        <v>374</v>
      </c>
      <c r="B180" s="27" t="s">
        <v>0</v>
      </c>
      <c r="C180" s="27" t="s">
        <v>5</v>
      </c>
      <c r="D180" s="27" t="s">
        <v>6</v>
      </c>
      <c r="E180" s="27" t="s">
        <v>3</v>
      </c>
      <c r="F180" s="28">
        <v>345</v>
      </c>
      <c r="G180" s="29">
        <v>0.54</v>
      </c>
      <c r="H180" s="40">
        <v>41389</v>
      </c>
      <c r="I180" s="27" t="s">
        <v>12</v>
      </c>
      <c r="J180" s="30" t="s">
        <v>11</v>
      </c>
      <c r="K180" s="30"/>
      <c r="L180" s="30">
        <v>0.63</v>
      </c>
      <c r="M180" s="27">
        <v>4</v>
      </c>
      <c r="N180" s="31" t="str">
        <f>VLOOKUP(L180,Güteklasse!$B$4:$C$8,2)</f>
        <v>D</v>
      </c>
      <c r="O180" s="27" t="str">
        <f>VLOOKUP(I180,Händleradressen!$B$3:$E$6,4,0)</f>
        <v>Hamburg</v>
      </c>
      <c r="P180" s="29">
        <f t="shared" si="6"/>
        <v>186.3</v>
      </c>
      <c r="Q180" s="29">
        <f t="shared" si="7"/>
        <v>35.397000000000006</v>
      </c>
      <c r="R180" s="29">
        <f t="shared" si="8"/>
        <v>221.697</v>
      </c>
    </row>
    <row r="181" spans="1:18" x14ac:dyDescent="0.25">
      <c r="A181" s="26">
        <v>500</v>
      </c>
      <c r="B181" s="27" t="s">
        <v>0</v>
      </c>
      <c r="C181" s="27" t="s">
        <v>15</v>
      </c>
      <c r="D181" s="27" t="s">
        <v>13</v>
      </c>
      <c r="E181" s="27" t="s">
        <v>3</v>
      </c>
      <c r="F181" s="28">
        <v>888</v>
      </c>
      <c r="G181" s="29">
        <v>0.21</v>
      </c>
      <c r="H181" s="40">
        <v>41390</v>
      </c>
      <c r="I181" s="27" t="s">
        <v>12</v>
      </c>
      <c r="J181" s="30" t="s">
        <v>11</v>
      </c>
      <c r="K181" s="30"/>
      <c r="L181" s="30">
        <v>0.86</v>
      </c>
      <c r="M181" s="27">
        <v>2</v>
      </c>
      <c r="N181" s="31" t="str">
        <f>VLOOKUP(L181,Güteklasse!$B$4:$C$8,2)</f>
        <v>D</v>
      </c>
      <c r="O181" s="27" t="str">
        <f>VLOOKUP(I181,Händleradressen!$B$3:$E$6,4,0)</f>
        <v>Hamburg</v>
      </c>
      <c r="P181" s="29">
        <f t="shared" si="6"/>
        <v>186.48</v>
      </c>
      <c r="Q181" s="29">
        <f t="shared" si="7"/>
        <v>35.431199999999997</v>
      </c>
      <c r="R181" s="29">
        <f t="shared" si="8"/>
        <v>221.91119999999998</v>
      </c>
    </row>
    <row r="182" spans="1:18" x14ac:dyDescent="0.25">
      <c r="A182" s="26">
        <v>72</v>
      </c>
      <c r="B182" s="27" t="s">
        <v>18</v>
      </c>
      <c r="C182" s="27" t="s">
        <v>15</v>
      </c>
      <c r="D182" s="27" t="s">
        <v>2</v>
      </c>
      <c r="E182" s="27" t="s">
        <v>7</v>
      </c>
      <c r="F182" s="28">
        <v>4</v>
      </c>
      <c r="G182" s="29">
        <v>47.93</v>
      </c>
      <c r="H182" s="40">
        <v>41391</v>
      </c>
      <c r="I182" s="27" t="s">
        <v>12</v>
      </c>
      <c r="J182" s="30" t="s">
        <v>11</v>
      </c>
      <c r="K182" s="30" t="s">
        <v>11</v>
      </c>
      <c r="L182" s="30">
        <v>0.13</v>
      </c>
      <c r="M182" s="27">
        <v>4</v>
      </c>
      <c r="N182" s="31" t="str">
        <f>VLOOKUP(L182,Güteklasse!$B$4:$C$8,2)</f>
        <v>A</v>
      </c>
      <c r="O182" s="27" t="str">
        <f>VLOOKUP(I182,Händleradressen!$B$3:$E$6,4,0)</f>
        <v>Hamburg</v>
      </c>
      <c r="P182" s="29">
        <f t="shared" si="6"/>
        <v>191.72</v>
      </c>
      <c r="Q182" s="29">
        <f t="shared" si="7"/>
        <v>36.4268</v>
      </c>
      <c r="R182" s="29">
        <f t="shared" si="8"/>
        <v>228.14679999999998</v>
      </c>
    </row>
    <row r="183" spans="1:18" x14ac:dyDescent="0.25">
      <c r="A183" s="26">
        <v>521</v>
      </c>
      <c r="B183" s="27" t="s">
        <v>0</v>
      </c>
      <c r="C183" s="27" t="s">
        <v>9</v>
      </c>
      <c r="D183" s="27" t="s">
        <v>13</v>
      </c>
      <c r="E183" s="27" t="s">
        <v>3</v>
      </c>
      <c r="F183" s="28">
        <v>362</v>
      </c>
      <c r="G183" s="29">
        <v>0.53</v>
      </c>
      <c r="H183" s="40">
        <v>41392</v>
      </c>
      <c r="I183" s="27" t="s">
        <v>4</v>
      </c>
      <c r="J183" s="30"/>
      <c r="K183" s="30"/>
      <c r="L183" s="30">
        <v>0.89</v>
      </c>
      <c r="M183" s="27">
        <v>1</v>
      </c>
      <c r="N183" s="31" t="str">
        <f>VLOOKUP(L183,Güteklasse!$B$4:$C$8,2)</f>
        <v>D</v>
      </c>
      <c r="O183" s="27" t="str">
        <f>VLOOKUP(I183,Händleradressen!$B$3:$E$6,4,0)</f>
        <v>Köln</v>
      </c>
      <c r="P183" s="29">
        <f t="shared" si="6"/>
        <v>191.86</v>
      </c>
      <c r="Q183" s="29">
        <f t="shared" si="7"/>
        <v>36.453400000000002</v>
      </c>
      <c r="R183" s="29">
        <f t="shared" si="8"/>
        <v>228.3134</v>
      </c>
    </row>
    <row r="184" spans="1:18" x14ac:dyDescent="0.25">
      <c r="A184" s="26">
        <v>353</v>
      </c>
      <c r="B184" s="27" t="s">
        <v>0</v>
      </c>
      <c r="C184" s="27" t="s">
        <v>5</v>
      </c>
      <c r="D184" s="27" t="s">
        <v>2</v>
      </c>
      <c r="E184" s="27" t="s">
        <v>3</v>
      </c>
      <c r="F184" s="28">
        <v>645</v>
      </c>
      <c r="G184" s="29">
        <v>0.3</v>
      </c>
      <c r="H184" s="40">
        <v>41393</v>
      </c>
      <c r="I184" s="27" t="s">
        <v>4</v>
      </c>
      <c r="J184" s="30" t="s">
        <v>11</v>
      </c>
      <c r="K184" s="30"/>
      <c r="L184" s="30">
        <v>0.59</v>
      </c>
      <c r="M184" s="27">
        <v>2</v>
      </c>
      <c r="N184" s="31" t="str">
        <f>VLOOKUP(L184,Güteklasse!$B$4:$C$8,2)</f>
        <v>D</v>
      </c>
      <c r="O184" s="27" t="str">
        <f>VLOOKUP(I184,Händleradressen!$B$3:$E$6,4,0)</f>
        <v>Köln</v>
      </c>
      <c r="P184" s="29">
        <f t="shared" si="6"/>
        <v>193.5</v>
      </c>
      <c r="Q184" s="29">
        <f t="shared" si="7"/>
        <v>36.765000000000001</v>
      </c>
      <c r="R184" s="29">
        <f t="shared" si="8"/>
        <v>230.26499999999999</v>
      </c>
    </row>
    <row r="185" spans="1:18" x14ac:dyDescent="0.25">
      <c r="A185" s="26">
        <v>384</v>
      </c>
      <c r="B185" s="27" t="s">
        <v>17</v>
      </c>
      <c r="C185" s="27" t="s">
        <v>9</v>
      </c>
      <c r="D185" s="27" t="s">
        <v>13</v>
      </c>
      <c r="E185" s="27" t="s">
        <v>3</v>
      </c>
      <c r="F185" s="28">
        <v>1000</v>
      </c>
      <c r="G185" s="29">
        <v>0.53</v>
      </c>
      <c r="H185" s="40">
        <v>41394</v>
      </c>
      <c r="I185" s="27" t="s">
        <v>4</v>
      </c>
      <c r="J185" s="30" t="s">
        <v>11</v>
      </c>
      <c r="K185" s="30"/>
      <c r="L185" s="30">
        <v>0.63</v>
      </c>
      <c r="M185" s="27">
        <v>2</v>
      </c>
      <c r="N185" s="31" t="str">
        <f>VLOOKUP(L185,Güteklasse!$B$4:$C$8,2)</f>
        <v>D</v>
      </c>
      <c r="O185" s="27" t="str">
        <f>VLOOKUP(I185,Händleradressen!$B$3:$E$6,4,0)</f>
        <v>Köln</v>
      </c>
      <c r="P185" s="29">
        <f t="shared" si="6"/>
        <v>530</v>
      </c>
      <c r="Q185" s="29">
        <f t="shared" si="7"/>
        <v>100.7</v>
      </c>
      <c r="R185" s="29">
        <f t="shared" si="8"/>
        <v>630.70000000000005</v>
      </c>
    </row>
    <row r="186" spans="1:18" x14ac:dyDescent="0.25">
      <c r="A186" s="26">
        <v>344</v>
      </c>
      <c r="B186" s="27" t="s">
        <v>0</v>
      </c>
      <c r="C186" s="27" t="s">
        <v>9</v>
      </c>
      <c r="D186" s="27" t="s">
        <v>13</v>
      </c>
      <c r="E186" s="27" t="s">
        <v>3</v>
      </c>
      <c r="F186" s="28">
        <v>9898</v>
      </c>
      <c r="G186" s="29">
        <v>0.54</v>
      </c>
      <c r="H186" s="40">
        <v>41395</v>
      </c>
      <c r="I186" s="27" t="s">
        <v>8</v>
      </c>
      <c r="J186" s="30" t="s">
        <v>11</v>
      </c>
      <c r="K186" s="30"/>
      <c r="L186" s="30">
        <v>0.57999999999999996</v>
      </c>
      <c r="M186" s="27">
        <v>2</v>
      </c>
      <c r="N186" s="31" t="str">
        <f>VLOOKUP(L186,Güteklasse!$B$4:$C$8,2)</f>
        <v>D</v>
      </c>
      <c r="O186" s="27" t="str">
        <f>VLOOKUP(I186,Händleradressen!$B$3:$E$6,4,0)</f>
        <v>Düsseldorf</v>
      </c>
      <c r="P186" s="29">
        <f t="shared" si="6"/>
        <v>5344.92</v>
      </c>
      <c r="Q186" s="29">
        <f t="shared" si="7"/>
        <v>1015.5348</v>
      </c>
      <c r="R186" s="29">
        <f t="shared" si="8"/>
        <v>6360.4548000000004</v>
      </c>
    </row>
    <row r="187" spans="1:18" x14ac:dyDescent="0.25">
      <c r="A187" s="26">
        <v>368</v>
      </c>
      <c r="B187" s="27" t="s">
        <v>0</v>
      </c>
      <c r="C187" s="27" t="s">
        <v>15</v>
      </c>
      <c r="D187" s="27" t="s">
        <v>6</v>
      </c>
      <c r="E187" s="27" t="s">
        <v>3</v>
      </c>
      <c r="F187" s="28">
        <v>999</v>
      </c>
      <c r="G187" s="29">
        <v>0.54</v>
      </c>
      <c r="H187" s="40">
        <v>41396</v>
      </c>
      <c r="I187" s="27" t="s">
        <v>12</v>
      </c>
      <c r="J187" s="30"/>
      <c r="K187" s="30"/>
      <c r="L187" s="30">
        <v>0.62</v>
      </c>
      <c r="M187" s="27">
        <v>5</v>
      </c>
      <c r="N187" s="31" t="str">
        <f>VLOOKUP(L187,Güteklasse!$B$4:$C$8,2)</f>
        <v>D</v>
      </c>
      <c r="O187" s="27" t="str">
        <f>VLOOKUP(I187,Händleradressen!$B$3:$E$6,4,0)</f>
        <v>Hamburg</v>
      </c>
      <c r="P187" s="29">
        <f t="shared" si="6"/>
        <v>539.46</v>
      </c>
      <c r="Q187" s="29">
        <f t="shared" si="7"/>
        <v>102.49740000000001</v>
      </c>
      <c r="R187" s="29">
        <f t="shared" si="8"/>
        <v>641.95740000000001</v>
      </c>
    </row>
    <row r="188" spans="1:18" x14ac:dyDescent="0.25">
      <c r="A188" s="26">
        <v>166</v>
      </c>
      <c r="B188" s="27" t="s">
        <v>17</v>
      </c>
      <c r="C188" s="27" t="s">
        <v>15</v>
      </c>
      <c r="D188" s="27" t="s">
        <v>2</v>
      </c>
      <c r="E188" s="27" t="s">
        <v>3</v>
      </c>
      <c r="F188" s="28">
        <v>279</v>
      </c>
      <c r="G188" s="29">
        <v>0.7</v>
      </c>
      <c r="H188" s="40">
        <v>41397</v>
      </c>
      <c r="I188" s="27" t="s">
        <v>4</v>
      </c>
      <c r="J188" s="30" t="s">
        <v>11</v>
      </c>
      <c r="K188" s="30"/>
      <c r="L188" s="30">
        <v>0.28000000000000003</v>
      </c>
      <c r="M188" s="27">
        <v>4</v>
      </c>
      <c r="N188" s="31" t="str">
        <f>VLOOKUP(L188,Güteklasse!$B$4:$C$8,2)</f>
        <v>A</v>
      </c>
      <c r="O188" s="27" t="str">
        <f>VLOOKUP(I188,Händleradressen!$B$3:$E$6,4,0)</f>
        <v>Köln</v>
      </c>
      <c r="P188" s="29">
        <f t="shared" si="6"/>
        <v>195.29999999999998</v>
      </c>
      <c r="Q188" s="29">
        <f t="shared" si="7"/>
        <v>37.106999999999999</v>
      </c>
      <c r="R188" s="29">
        <f t="shared" si="8"/>
        <v>232.40699999999998</v>
      </c>
    </row>
    <row r="189" spans="1:18" x14ac:dyDescent="0.25">
      <c r="A189" s="26">
        <v>205</v>
      </c>
      <c r="B189" s="27" t="s">
        <v>18</v>
      </c>
      <c r="C189" s="27" t="s">
        <v>5</v>
      </c>
      <c r="D189" s="27" t="s">
        <v>13</v>
      </c>
      <c r="E189" s="27" t="s">
        <v>3</v>
      </c>
      <c r="F189" s="28">
        <v>356</v>
      </c>
      <c r="G189" s="29">
        <v>0.55000000000000004</v>
      </c>
      <c r="H189" s="40">
        <v>41398</v>
      </c>
      <c r="I189" s="27" t="s">
        <v>12</v>
      </c>
      <c r="J189" s="30" t="s">
        <v>11</v>
      </c>
      <c r="K189" s="30"/>
      <c r="L189" s="30">
        <v>0.35</v>
      </c>
      <c r="M189" s="27">
        <v>4</v>
      </c>
      <c r="N189" s="31" t="str">
        <f>VLOOKUP(L189,Güteklasse!$B$4:$C$8,2)</f>
        <v>B</v>
      </c>
      <c r="O189" s="27" t="str">
        <f>VLOOKUP(I189,Händleradressen!$B$3:$E$6,4,0)</f>
        <v>Hamburg</v>
      </c>
      <c r="P189" s="29">
        <f t="shared" si="6"/>
        <v>195.8</v>
      </c>
      <c r="Q189" s="29">
        <f t="shared" si="7"/>
        <v>37.202000000000005</v>
      </c>
      <c r="R189" s="29">
        <f t="shared" si="8"/>
        <v>233.00200000000001</v>
      </c>
    </row>
    <row r="190" spans="1:18" x14ac:dyDescent="0.25">
      <c r="A190" s="26">
        <v>300</v>
      </c>
      <c r="B190" s="27" t="s">
        <v>17</v>
      </c>
      <c r="C190" s="27" t="s">
        <v>15</v>
      </c>
      <c r="D190" s="27" t="s">
        <v>6</v>
      </c>
      <c r="E190" s="27" t="s">
        <v>3</v>
      </c>
      <c r="F190" s="28">
        <v>959</v>
      </c>
      <c r="G190" s="29">
        <v>0.54</v>
      </c>
      <c r="H190" s="40">
        <v>41399</v>
      </c>
      <c r="I190" s="27" t="s">
        <v>8</v>
      </c>
      <c r="J190" s="30"/>
      <c r="K190" s="30"/>
      <c r="L190" s="30">
        <v>0.49</v>
      </c>
      <c r="M190" s="27">
        <v>5</v>
      </c>
      <c r="N190" s="31" t="str">
        <f>VLOOKUP(L190,Güteklasse!$B$4:$C$8,2)</f>
        <v>C</v>
      </c>
      <c r="O190" s="27" t="str">
        <f>VLOOKUP(I190,Händleradressen!$B$3:$E$6,4,0)</f>
        <v>Düsseldorf</v>
      </c>
      <c r="P190" s="29">
        <f t="shared" si="6"/>
        <v>517.86</v>
      </c>
      <c r="Q190" s="29">
        <f t="shared" si="7"/>
        <v>98.3934</v>
      </c>
      <c r="R190" s="29">
        <f t="shared" si="8"/>
        <v>616.25340000000006</v>
      </c>
    </row>
    <row r="191" spans="1:18" x14ac:dyDescent="0.25">
      <c r="A191" s="26">
        <v>552</v>
      </c>
      <c r="B191" s="27" t="s">
        <v>17</v>
      </c>
      <c r="C191" s="27" t="s">
        <v>9</v>
      </c>
      <c r="D191" s="27" t="s">
        <v>13</v>
      </c>
      <c r="E191" s="27" t="s">
        <v>7</v>
      </c>
      <c r="F191" s="28">
        <v>4</v>
      </c>
      <c r="G191" s="29">
        <v>49.11</v>
      </c>
      <c r="H191" s="40">
        <v>41400</v>
      </c>
      <c r="I191" s="27" t="s">
        <v>12</v>
      </c>
      <c r="J191" s="30" t="s">
        <v>11</v>
      </c>
      <c r="K191" s="30"/>
      <c r="L191" s="30">
        <v>0.93</v>
      </c>
      <c r="M191" s="27">
        <v>3</v>
      </c>
      <c r="N191" s="31" t="str">
        <f>VLOOKUP(L191,Güteklasse!$B$4:$C$8,2)</f>
        <v>E</v>
      </c>
      <c r="O191" s="27" t="str">
        <f>VLOOKUP(I191,Händleradressen!$B$3:$E$6,4,0)</f>
        <v>Hamburg</v>
      </c>
      <c r="P191" s="29">
        <f t="shared" si="6"/>
        <v>196.44</v>
      </c>
      <c r="Q191" s="29">
        <f t="shared" si="7"/>
        <v>37.323599999999999</v>
      </c>
      <c r="R191" s="29">
        <f t="shared" si="8"/>
        <v>233.7636</v>
      </c>
    </row>
    <row r="192" spans="1:18" x14ac:dyDescent="0.25">
      <c r="A192" s="26">
        <v>470</v>
      </c>
      <c r="B192" s="27" t="s">
        <v>17</v>
      </c>
      <c r="C192" s="27" t="s">
        <v>5</v>
      </c>
      <c r="D192" s="27" t="s">
        <v>2</v>
      </c>
      <c r="E192" s="27" t="s">
        <v>7</v>
      </c>
      <c r="F192" s="28">
        <v>4</v>
      </c>
      <c r="G192" s="29">
        <v>49.33</v>
      </c>
      <c r="H192" s="40">
        <v>41401</v>
      </c>
      <c r="I192" s="27" t="s">
        <v>4</v>
      </c>
      <c r="J192" s="30" t="s">
        <v>11</v>
      </c>
      <c r="K192" s="30"/>
      <c r="L192" s="30">
        <v>0.8</v>
      </c>
      <c r="M192" s="27">
        <v>4</v>
      </c>
      <c r="N192" s="31" t="str">
        <f>VLOOKUP(L192,Güteklasse!$B$4:$C$8,2)</f>
        <v>D</v>
      </c>
      <c r="O192" s="27" t="str">
        <f>VLOOKUP(I192,Händleradressen!$B$3:$E$6,4,0)</f>
        <v>Köln</v>
      </c>
      <c r="P192" s="29">
        <f t="shared" si="6"/>
        <v>197.32</v>
      </c>
      <c r="Q192" s="29">
        <f t="shared" si="7"/>
        <v>37.4908</v>
      </c>
      <c r="R192" s="29">
        <f t="shared" si="8"/>
        <v>234.8108</v>
      </c>
    </row>
    <row r="193" spans="1:18" x14ac:dyDescent="0.25">
      <c r="A193" s="26">
        <v>253</v>
      </c>
      <c r="B193" s="27" t="s">
        <v>0</v>
      </c>
      <c r="C193" s="27" t="s">
        <v>9</v>
      </c>
      <c r="D193" s="27" t="s">
        <v>10</v>
      </c>
      <c r="E193" s="27" t="s">
        <v>3</v>
      </c>
      <c r="F193" s="28">
        <v>4618</v>
      </c>
      <c r="G193" s="29">
        <v>0.55000000000000004</v>
      </c>
      <c r="H193" s="40">
        <v>41402</v>
      </c>
      <c r="I193" s="27" t="s">
        <v>8</v>
      </c>
      <c r="J193" s="30"/>
      <c r="K193" s="30"/>
      <c r="L193" s="30">
        <v>0.41</v>
      </c>
      <c r="M193" s="27">
        <v>4</v>
      </c>
      <c r="N193" s="31" t="str">
        <f>VLOOKUP(L193,Güteklasse!$B$4:$C$8,2)</f>
        <v>B</v>
      </c>
      <c r="O193" s="27" t="str">
        <f>VLOOKUP(I193,Händleradressen!$B$3:$E$6,4,0)</f>
        <v>Düsseldorf</v>
      </c>
      <c r="P193" s="29">
        <f t="shared" si="6"/>
        <v>2539.9</v>
      </c>
      <c r="Q193" s="29">
        <f t="shared" si="7"/>
        <v>482.58100000000002</v>
      </c>
      <c r="R193" s="29">
        <f t="shared" si="8"/>
        <v>3022.4810000000002</v>
      </c>
    </row>
    <row r="194" spans="1:18" x14ac:dyDescent="0.25">
      <c r="A194" s="26">
        <v>25</v>
      </c>
      <c r="B194" s="27" t="s">
        <v>17</v>
      </c>
      <c r="C194" s="27" t="s">
        <v>15</v>
      </c>
      <c r="D194" s="27" t="s">
        <v>2</v>
      </c>
      <c r="E194" s="27" t="s">
        <v>3</v>
      </c>
      <c r="F194" s="28">
        <v>506</v>
      </c>
      <c r="G194" s="29">
        <v>0.39</v>
      </c>
      <c r="H194" s="40">
        <v>41403</v>
      </c>
      <c r="I194" s="27" t="s">
        <v>8</v>
      </c>
      <c r="J194" s="30" t="s">
        <v>11</v>
      </c>
      <c r="K194" s="30"/>
      <c r="L194" s="30">
        <v>0.05</v>
      </c>
      <c r="M194" s="27">
        <v>2</v>
      </c>
      <c r="N194" s="31" t="str">
        <f>VLOOKUP(L194,Güteklasse!$B$4:$C$8,2)</f>
        <v>A</v>
      </c>
      <c r="O194" s="27" t="str">
        <f>VLOOKUP(I194,Händleradressen!$B$3:$E$6,4,0)</f>
        <v>Düsseldorf</v>
      </c>
      <c r="P194" s="29">
        <f t="shared" si="6"/>
        <v>197.34</v>
      </c>
      <c r="Q194" s="29">
        <f t="shared" si="7"/>
        <v>37.494599999999998</v>
      </c>
      <c r="R194" s="29">
        <f t="shared" si="8"/>
        <v>234.83459999999999</v>
      </c>
    </row>
    <row r="195" spans="1:18" x14ac:dyDescent="0.25">
      <c r="A195" s="26">
        <v>102</v>
      </c>
      <c r="B195" s="27" t="s">
        <v>18</v>
      </c>
      <c r="C195" s="27" t="s">
        <v>15</v>
      </c>
      <c r="D195" s="27" t="s">
        <v>2</v>
      </c>
      <c r="E195" s="27" t="s">
        <v>3</v>
      </c>
      <c r="F195" s="28">
        <v>899</v>
      </c>
      <c r="G195" s="29">
        <v>0.22</v>
      </c>
      <c r="H195" s="40">
        <v>41404</v>
      </c>
      <c r="I195" s="27" t="s">
        <v>12</v>
      </c>
      <c r="J195" s="30"/>
      <c r="K195" s="30"/>
      <c r="L195" s="30">
        <v>0.18</v>
      </c>
      <c r="M195" s="27">
        <v>3</v>
      </c>
      <c r="N195" s="31" t="str">
        <f>VLOOKUP(L195,Güteklasse!$B$4:$C$8,2)</f>
        <v>A</v>
      </c>
      <c r="O195" s="27" t="str">
        <f>VLOOKUP(I195,Händleradressen!$B$3:$E$6,4,0)</f>
        <v>Hamburg</v>
      </c>
      <c r="P195" s="29">
        <f t="shared" si="6"/>
        <v>197.78</v>
      </c>
      <c r="Q195" s="29">
        <f t="shared" si="7"/>
        <v>37.578200000000002</v>
      </c>
      <c r="R195" s="29">
        <f t="shared" si="8"/>
        <v>235.35820000000001</v>
      </c>
    </row>
    <row r="196" spans="1:18" x14ac:dyDescent="0.25">
      <c r="A196" s="26">
        <v>457</v>
      </c>
      <c r="B196" s="27" t="s">
        <v>17</v>
      </c>
      <c r="C196" s="27" t="s">
        <v>15</v>
      </c>
      <c r="D196" s="27" t="s">
        <v>13</v>
      </c>
      <c r="E196" s="27" t="s">
        <v>7</v>
      </c>
      <c r="F196" s="28">
        <v>4</v>
      </c>
      <c r="G196" s="29">
        <v>49.58</v>
      </c>
      <c r="H196" s="40">
        <v>41405</v>
      </c>
      <c r="I196" s="27" t="s">
        <v>14</v>
      </c>
      <c r="J196" s="30" t="s">
        <v>11</v>
      </c>
      <c r="K196" s="30" t="s">
        <v>11</v>
      </c>
      <c r="L196" s="30">
        <v>0.76</v>
      </c>
      <c r="M196" s="27">
        <v>5</v>
      </c>
      <c r="N196" s="31" t="str">
        <f>VLOOKUP(L196,Güteklasse!$B$4:$C$8,2)</f>
        <v>D</v>
      </c>
      <c r="O196" s="27" t="str">
        <f>VLOOKUP(I196,Händleradressen!$B$3:$E$6,4,0)</f>
        <v>München</v>
      </c>
      <c r="P196" s="29">
        <f t="shared" si="6"/>
        <v>198.32</v>
      </c>
      <c r="Q196" s="29">
        <f t="shared" si="7"/>
        <v>37.680799999999998</v>
      </c>
      <c r="R196" s="29">
        <f t="shared" si="8"/>
        <v>236.0008</v>
      </c>
    </row>
    <row r="197" spans="1:18" x14ac:dyDescent="0.25">
      <c r="A197" s="26">
        <v>89</v>
      </c>
      <c r="B197" s="27" t="s">
        <v>18</v>
      </c>
      <c r="C197" s="27" t="s">
        <v>15</v>
      </c>
      <c r="D197" s="27" t="s">
        <v>16</v>
      </c>
      <c r="E197" s="27" t="s">
        <v>3</v>
      </c>
      <c r="F197" s="28">
        <v>249</v>
      </c>
      <c r="G197" s="29">
        <v>0.81</v>
      </c>
      <c r="H197" s="40">
        <v>41406</v>
      </c>
      <c r="I197" s="27" t="s">
        <v>12</v>
      </c>
      <c r="J197" s="30" t="s">
        <v>11</v>
      </c>
      <c r="K197" s="30"/>
      <c r="L197" s="30">
        <v>0.16</v>
      </c>
      <c r="M197" s="27">
        <v>2</v>
      </c>
      <c r="N197" s="31" t="str">
        <f>VLOOKUP(L197,Güteklasse!$B$4:$C$8,2)</f>
        <v>A</v>
      </c>
      <c r="O197" s="27" t="str">
        <f>VLOOKUP(I197,Händleradressen!$B$3:$E$6,4,0)</f>
        <v>Hamburg</v>
      </c>
      <c r="P197" s="29">
        <f t="shared" si="6"/>
        <v>201.69000000000003</v>
      </c>
      <c r="Q197" s="29">
        <f t="shared" si="7"/>
        <v>38.321100000000008</v>
      </c>
      <c r="R197" s="29">
        <f t="shared" si="8"/>
        <v>240.01110000000003</v>
      </c>
    </row>
    <row r="198" spans="1:18" x14ac:dyDescent="0.25">
      <c r="A198" s="26">
        <v>177</v>
      </c>
      <c r="B198" s="27" t="s">
        <v>18</v>
      </c>
      <c r="C198" s="27" t="s">
        <v>5</v>
      </c>
      <c r="D198" s="27" t="s">
        <v>74</v>
      </c>
      <c r="E198" s="27" t="s">
        <v>3</v>
      </c>
      <c r="F198" s="28">
        <v>499</v>
      </c>
      <c r="G198" s="29">
        <v>0.41</v>
      </c>
      <c r="H198" s="40">
        <v>41407</v>
      </c>
      <c r="I198" s="27" t="s">
        <v>12</v>
      </c>
      <c r="J198" s="30" t="s">
        <v>11</v>
      </c>
      <c r="K198" s="30"/>
      <c r="L198" s="30">
        <v>0.31</v>
      </c>
      <c r="M198" s="27">
        <v>3</v>
      </c>
      <c r="N198" s="31" t="str">
        <f>VLOOKUP(L198,Güteklasse!$B$4:$C$8,2)</f>
        <v>A</v>
      </c>
      <c r="O198" s="27" t="str">
        <f>VLOOKUP(I198,Händleradressen!$B$3:$E$6,4,0)</f>
        <v>Hamburg</v>
      </c>
      <c r="P198" s="29">
        <f t="shared" ref="P198:P261" si="9">F198*G198</f>
        <v>204.58999999999997</v>
      </c>
      <c r="Q198" s="29">
        <f t="shared" ref="Q198:Q261" si="10">P198*$P$1</f>
        <v>38.872099999999996</v>
      </c>
      <c r="R198" s="29">
        <f t="shared" ref="R198:R261" si="11">P198+Q198</f>
        <v>243.46209999999996</v>
      </c>
    </row>
    <row r="199" spans="1:18" x14ac:dyDescent="0.25">
      <c r="A199" s="26">
        <v>29</v>
      </c>
      <c r="B199" s="27" t="s">
        <v>17</v>
      </c>
      <c r="C199" s="27" t="s">
        <v>5</v>
      </c>
      <c r="D199" s="27" t="s">
        <v>16</v>
      </c>
      <c r="E199" s="27" t="s">
        <v>3</v>
      </c>
      <c r="F199" s="28">
        <v>734</v>
      </c>
      <c r="G199" s="29">
        <v>0.28000000000000003</v>
      </c>
      <c r="H199" s="40">
        <v>41408</v>
      </c>
      <c r="I199" s="27" t="s">
        <v>8</v>
      </c>
      <c r="J199" s="30" t="s">
        <v>11</v>
      </c>
      <c r="K199" s="30"/>
      <c r="L199" s="30">
        <v>0.06</v>
      </c>
      <c r="M199" s="27">
        <v>3</v>
      </c>
      <c r="N199" s="31" t="str">
        <f>VLOOKUP(L199,Güteklasse!$B$4:$C$8,2)</f>
        <v>A</v>
      </c>
      <c r="O199" s="27" t="str">
        <f>VLOOKUP(I199,Händleradressen!$B$3:$E$6,4,0)</f>
        <v>Düsseldorf</v>
      </c>
      <c r="P199" s="29">
        <f t="shared" si="9"/>
        <v>205.52</v>
      </c>
      <c r="Q199" s="29">
        <f t="shared" si="10"/>
        <v>39.0488</v>
      </c>
      <c r="R199" s="29">
        <f t="shared" si="11"/>
        <v>244.56880000000001</v>
      </c>
    </row>
    <row r="200" spans="1:18" x14ac:dyDescent="0.25">
      <c r="A200" s="26">
        <v>92</v>
      </c>
      <c r="B200" s="27" t="s">
        <v>17</v>
      </c>
      <c r="C200" s="27" t="s">
        <v>1</v>
      </c>
      <c r="D200" s="27" t="s">
        <v>16</v>
      </c>
      <c r="E200" s="27" t="s">
        <v>3</v>
      </c>
      <c r="F200" s="28">
        <v>510</v>
      </c>
      <c r="G200" s="29">
        <v>0.41</v>
      </c>
      <c r="H200" s="40">
        <v>41409</v>
      </c>
      <c r="I200" s="27" t="s">
        <v>12</v>
      </c>
      <c r="J200" s="30" t="s">
        <v>11</v>
      </c>
      <c r="K200" s="30"/>
      <c r="L200" s="30">
        <v>0.16</v>
      </c>
      <c r="M200" s="27">
        <v>4</v>
      </c>
      <c r="N200" s="31" t="str">
        <f>VLOOKUP(L200,Güteklasse!$B$4:$C$8,2)</f>
        <v>A</v>
      </c>
      <c r="O200" s="27" t="str">
        <f>VLOOKUP(I200,Händleradressen!$B$3:$E$6,4,0)</f>
        <v>Hamburg</v>
      </c>
      <c r="P200" s="29">
        <f t="shared" si="9"/>
        <v>209.1</v>
      </c>
      <c r="Q200" s="29">
        <f t="shared" si="10"/>
        <v>39.728999999999999</v>
      </c>
      <c r="R200" s="29">
        <f t="shared" si="11"/>
        <v>248.82900000000001</v>
      </c>
    </row>
    <row r="201" spans="1:18" x14ac:dyDescent="0.25">
      <c r="A201" s="26">
        <v>319</v>
      </c>
      <c r="B201" s="27" t="s">
        <v>17</v>
      </c>
      <c r="C201" s="27" t="s">
        <v>5</v>
      </c>
      <c r="D201" s="27" t="s">
        <v>13</v>
      </c>
      <c r="E201" s="27" t="s">
        <v>7</v>
      </c>
      <c r="F201" s="28">
        <v>4</v>
      </c>
      <c r="G201" s="29">
        <v>52.58</v>
      </c>
      <c r="H201" s="40">
        <v>41410</v>
      </c>
      <c r="I201" s="27" t="s">
        <v>4</v>
      </c>
      <c r="J201" s="30" t="s">
        <v>11</v>
      </c>
      <c r="K201" s="30" t="s">
        <v>11</v>
      </c>
      <c r="L201" s="30">
        <v>0.53</v>
      </c>
      <c r="M201" s="27">
        <v>4</v>
      </c>
      <c r="N201" s="31" t="str">
        <f>VLOOKUP(L201,Güteklasse!$B$4:$C$8,2)</f>
        <v>C</v>
      </c>
      <c r="O201" s="27" t="str">
        <f>VLOOKUP(I201,Händleradressen!$B$3:$E$6,4,0)</f>
        <v>Köln</v>
      </c>
      <c r="P201" s="29">
        <f t="shared" si="9"/>
        <v>210.32</v>
      </c>
      <c r="Q201" s="29">
        <f t="shared" si="10"/>
        <v>39.960799999999999</v>
      </c>
      <c r="R201" s="29">
        <f t="shared" si="11"/>
        <v>250.2808</v>
      </c>
    </row>
    <row r="202" spans="1:18" x14ac:dyDescent="0.25">
      <c r="A202" s="26">
        <v>565</v>
      </c>
      <c r="B202" s="27" t="s">
        <v>0</v>
      </c>
      <c r="C202" s="27" t="s">
        <v>5</v>
      </c>
      <c r="D202" s="27" t="s">
        <v>13</v>
      </c>
      <c r="E202" s="27" t="s">
        <v>3</v>
      </c>
      <c r="F202" s="28">
        <v>237</v>
      </c>
      <c r="G202" s="29">
        <v>0.92</v>
      </c>
      <c r="H202" s="40">
        <v>41411</v>
      </c>
      <c r="I202" s="27" t="s">
        <v>8</v>
      </c>
      <c r="J202" s="30"/>
      <c r="K202" s="30"/>
      <c r="L202" s="30">
        <v>0.95</v>
      </c>
      <c r="M202" s="27">
        <v>2</v>
      </c>
      <c r="N202" s="31" t="str">
        <f>VLOOKUP(L202,Güteklasse!$B$4:$C$8,2)</f>
        <v>E</v>
      </c>
      <c r="O202" s="27" t="str">
        <f>VLOOKUP(I202,Händleradressen!$B$3:$E$6,4,0)</f>
        <v>Düsseldorf</v>
      </c>
      <c r="P202" s="29">
        <f t="shared" si="9"/>
        <v>218.04000000000002</v>
      </c>
      <c r="Q202" s="29">
        <f t="shared" si="10"/>
        <v>41.427600000000005</v>
      </c>
      <c r="R202" s="29">
        <f t="shared" si="11"/>
        <v>259.4676</v>
      </c>
    </row>
    <row r="203" spans="1:18" x14ac:dyDescent="0.25">
      <c r="A203" s="26">
        <v>43</v>
      </c>
      <c r="B203" s="27" t="s">
        <v>18</v>
      </c>
      <c r="C203" s="27" t="s">
        <v>9</v>
      </c>
      <c r="D203" s="27" t="s">
        <v>6</v>
      </c>
      <c r="E203" s="27" t="s">
        <v>3</v>
      </c>
      <c r="F203" s="28">
        <v>232</v>
      </c>
      <c r="G203" s="29">
        <v>0.95</v>
      </c>
      <c r="H203" s="40">
        <v>41412</v>
      </c>
      <c r="I203" s="27" t="s">
        <v>8</v>
      </c>
      <c r="J203" s="30"/>
      <c r="K203" s="30"/>
      <c r="L203" s="30">
        <v>0.08</v>
      </c>
      <c r="M203" s="27">
        <v>3</v>
      </c>
      <c r="N203" s="31" t="str">
        <f>VLOOKUP(L203,Güteklasse!$B$4:$C$8,2)</f>
        <v>A</v>
      </c>
      <c r="O203" s="27" t="str">
        <f>VLOOKUP(I203,Händleradressen!$B$3:$E$6,4,0)</f>
        <v>Düsseldorf</v>
      </c>
      <c r="P203" s="29">
        <f t="shared" si="9"/>
        <v>220.39999999999998</v>
      </c>
      <c r="Q203" s="29">
        <f t="shared" si="10"/>
        <v>41.875999999999998</v>
      </c>
      <c r="R203" s="29">
        <f t="shared" si="11"/>
        <v>262.27599999999995</v>
      </c>
    </row>
    <row r="204" spans="1:18" x14ac:dyDescent="0.25">
      <c r="A204" s="26">
        <v>560</v>
      </c>
      <c r="B204" s="27" t="s">
        <v>17</v>
      </c>
      <c r="C204" s="27" t="s">
        <v>15</v>
      </c>
      <c r="D204" s="27" t="s">
        <v>13</v>
      </c>
      <c r="E204" s="27" t="s">
        <v>3</v>
      </c>
      <c r="F204" s="28">
        <v>538</v>
      </c>
      <c r="G204" s="29">
        <v>0.41</v>
      </c>
      <c r="H204" s="40">
        <v>41413</v>
      </c>
      <c r="I204" s="27" t="s">
        <v>4</v>
      </c>
      <c r="J204" s="30" t="s">
        <v>11</v>
      </c>
      <c r="K204" s="30"/>
      <c r="L204" s="30">
        <v>0.94</v>
      </c>
      <c r="M204" s="27">
        <v>2</v>
      </c>
      <c r="N204" s="31" t="str">
        <f>VLOOKUP(L204,Güteklasse!$B$4:$C$8,2)</f>
        <v>E</v>
      </c>
      <c r="O204" s="27" t="str">
        <f>VLOOKUP(I204,Händleradressen!$B$3:$E$6,4,0)</f>
        <v>Köln</v>
      </c>
      <c r="P204" s="29">
        <f t="shared" si="9"/>
        <v>220.57999999999998</v>
      </c>
      <c r="Q204" s="29">
        <f t="shared" si="10"/>
        <v>41.910199999999996</v>
      </c>
      <c r="R204" s="29">
        <f t="shared" si="11"/>
        <v>262.49019999999996</v>
      </c>
    </row>
    <row r="205" spans="1:18" x14ac:dyDescent="0.25">
      <c r="A205" s="26">
        <v>149</v>
      </c>
      <c r="B205" s="27" t="s">
        <v>17</v>
      </c>
      <c r="C205" s="27" t="s">
        <v>5</v>
      </c>
      <c r="D205" s="27" t="s">
        <v>13</v>
      </c>
      <c r="E205" s="27" t="s">
        <v>3</v>
      </c>
      <c r="F205" s="28">
        <v>868</v>
      </c>
      <c r="G205" s="29">
        <v>0.26</v>
      </c>
      <c r="H205" s="40">
        <v>41414</v>
      </c>
      <c r="I205" s="27" t="s">
        <v>8</v>
      </c>
      <c r="J205" s="30" t="s">
        <v>11</v>
      </c>
      <c r="K205" s="30"/>
      <c r="L205" s="30">
        <v>0.25</v>
      </c>
      <c r="M205" s="27">
        <v>2</v>
      </c>
      <c r="N205" s="31" t="str">
        <f>VLOOKUP(L205,Güteklasse!$B$4:$C$8,2)</f>
        <v>A</v>
      </c>
      <c r="O205" s="27" t="str">
        <f>VLOOKUP(I205,Händleradressen!$B$3:$E$6,4,0)</f>
        <v>Düsseldorf</v>
      </c>
      <c r="P205" s="29">
        <f t="shared" si="9"/>
        <v>225.68</v>
      </c>
      <c r="Q205" s="29">
        <f t="shared" si="10"/>
        <v>42.879200000000004</v>
      </c>
      <c r="R205" s="29">
        <f t="shared" si="11"/>
        <v>268.55920000000003</v>
      </c>
    </row>
    <row r="206" spans="1:18" x14ac:dyDescent="0.25">
      <c r="A206" s="26">
        <v>59</v>
      </c>
      <c r="B206" s="27" t="s">
        <v>17</v>
      </c>
      <c r="C206" s="27" t="s">
        <v>5</v>
      </c>
      <c r="D206" s="27" t="s">
        <v>13</v>
      </c>
      <c r="E206" s="27" t="s">
        <v>3</v>
      </c>
      <c r="F206" s="28">
        <v>610</v>
      </c>
      <c r="G206" s="29">
        <v>0.37</v>
      </c>
      <c r="H206" s="40">
        <v>41415</v>
      </c>
      <c r="I206" s="27" t="s">
        <v>12</v>
      </c>
      <c r="J206" s="30" t="s">
        <v>11</v>
      </c>
      <c r="K206" s="30"/>
      <c r="L206" s="30">
        <v>0.1</v>
      </c>
      <c r="M206" s="27">
        <v>4</v>
      </c>
      <c r="N206" s="31" t="str">
        <f>VLOOKUP(L206,Güteklasse!$B$4:$C$8,2)</f>
        <v>A</v>
      </c>
      <c r="O206" s="27" t="str">
        <f>VLOOKUP(I206,Händleradressen!$B$3:$E$6,4,0)</f>
        <v>Hamburg</v>
      </c>
      <c r="P206" s="29">
        <f t="shared" si="9"/>
        <v>225.7</v>
      </c>
      <c r="Q206" s="29">
        <f t="shared" si="10"/>
        <v>42.882999999999996</v>
      </c>
      <c r="R206" s="29">
        <f t="shared" si="11"/>
        <v>268.58299999999997</v>
      </c>
    </row>
    <row r="207" spans="1:18" x14ac:dyDescent="0.25">
      <c r="A207" s="26">
        <v>346</v>
      </c>
      <c r="B207" s="27" t="s">
        <v>18</v>
      </c>
      <c r="C207" s="27" t="s">
        <v>15</v>
      </c>
      <c r="D207" s="27" t="s">
        <v>16</v>
      </c>
      <c r="E207" s="27" t="s">
        <v>3</v>
      </c>
      <c r="F207" s="28">
        <v>528</v>
      </c>
      <c r="G207" s="29">
        <v>0.43</v>
      </c>
      <c r="H207" s="40">
        <v>41416</v>
      </c>
      <c r="I207" s="27" t="s">
        <v>4</v>
      </c>
      <c r="J207" s="30" t="s">
        <v>11</v>
      </c>
      <c r="K207" s="30"/>
      <c r="L207" s="30">
        <v>0.57999999999999996</v>
      </c>
      <c r="M207" s="27">
        <v>4</v>
      </c>
      <c r="N207" s="31" t="str">
        <f>VLOOKUP(L207,Güteklasse!$B$4:$C$8,2)</f>
        <v>D</v>
      </c>
      <c r="O207" s="27" t="str">
        <f>VLOOKUP(I207,Händleradressen!$B$3:$E$6,4,0)</f>
        <v>Köln</v>
      </c>
      <c r="P207" s="29">
        <f t="shared" si="9"/>
        <v>227.04</v>
      </c>
      <c r="Q207" s="29">
        <f t="shared" si="10"/>
        <v>43.137599999999999</v>
      </c>
      <c r="R207" s="29">
        <f t="shared" si="11"/>
        <v>270.17759999999998</v>
      </c>
    </row>
    <row r="208" spans="1:18" x14ac:dyDescent="0.25">
      <c r="A208" s="26">
        <v>398</v>
      </c>
      <c r="B208" s="27" t="s">
        <v>18</v>
      </c>
      <c r="C208" s="27" t="s">
        <v>1</v>
      </c>
      <c r="D208" s="27" t="s">
        <v>74</v>
      </c>
      <c r="E208" s="27" t="s">
        <v>3</v>
      </c>
      <c r="F208" s="28">
        <v>420</v>
      </c>
      <c r="G208" s="29">
        <v>0.55000000000000004</v>
      </c>
      <c r="H208" s="40">
        <v>41417</v>
      </c>
      <c r="I208" s="27" t="s">
        <v>12</v>
      </c>
      <c r="J208" s="30" t="s">
        <v>11</v>
      </c>
      <c r="K208" s="30"/>
      <c r="L208" s="30">
        <v>0.66</v>
      </c>
      <c r="M208" s="27">
        <v>1</v>
      </c>
      <c r="N208" s="31" t="str">
        <f>VLOOKUP(L208,Güteklasse!$B$4:$C$8,2)</f>
        <v>D</v>
      </c>
      <c r="O208" s="27" t="str">
        <f>VLOOKUP(I208,Händleradressen!$B$3:$E$6,4,0)</f>
        <v>Hamburg</v>
      </c>
      <c r="P208" s="29">
        <f t="shared" si="9"/>
        <v>231.00000000000003</v>
      </c>
      <c r="Q208" s="29">
        <f t="shared" si="10"/>
        <v>43.890000000000008</v>
      </c>
      <c r="R208" s="29">
        <f t="shared" si="11"/>
        <v>274.89000000000004</v>
      </c>
    </row>
    <row r="209" spans="1:18" x14ac:dyDescent="0.25">
      <c r="A209" s="26">
        <v>17</v>
      </c>
      <c r="B209" s="27" t="s">
        <v>18</v>
      </c>
      <c r="C209" s="27" t="s">
        <v>15</v>
      </c>
      <c r="D209" s="27" t="s">
        <v>2</v>
      </c>
      <c r="E209" s="27" t="s">
        <v>3</v>
      </c>
      <c r="F209" s="28">
        <v>399</v>
      </c>
      <c r="G209" s="29">
        <v>0.57999999999999996</v>
      </c>
      <c r="H209" s="40">
        <v>41418</v>
      </c>
      <c r="I209" s="27" t="s">
        <v>12</v>
      </c>
      <c r="J209" s="30" t="s">
        <v>11</v>
      </c>
      <c r="K209" s="30"/>
      <c r="L209" s="30">
        <v>0.04</v>
      </c>
      <c r="M209" s="27">
        <v>4</v>
      </c>
      <c r="N209" s="31" t="str">
        <f>VLOOKUP(L209,Güteklasse!$B$4:$C$8,2)</f>
        <v>A</v>
      </c>
      <c r="O209" s="27" t="str">
        <f>VLOOKUP(I209,Händleradressen!$B$3:$E$6,4,0)</f>
        <v>Hamburg</v>
      </c>
      <c r="P209" s="29">
        <f t="shared" si="9"/>
        <v>231.42</v>
      </c>
      <c r="Q209" s="29">
        <f t="shared" si="10"/>
        <v>43.969799999999999</v>
      </c>
      <c r="R209" s="29">
        <f t="shared" si="11"/>
        <v>275.38979999999998</v>
      </c>
    </row>
    <row r="210" spans="1:18" x14ac:dyDescent="0.25">
      <c r="A210" s="26">
        <v>335</v>
      </c>
      <c r="B210" s="27" t="s">
        <v>18</v>
      </c>
      <c r="C210" s="27" t="s">
        <v>9</v>
      </c>
      <c r="D210" s="27" t="s">
        <v>13</v>
      </c>
      <c r="E210" s="27" t="s">
        <v>3</v>
      </c>
      <c r="F210" s="28">
        <v>409</v>
      </c>
      <c r="G210" s="29">
        <v>0.56999999999999995</v>
      </c>
      <c r="H210" s="40">
        <v>41419</v>
      </c>
      <c r="I210" s="27" t="s">
        <v>14</v>
      </c>
      <c r="J210" s="30" t="s">
        <v>11</v>
      </c>
      <c r="K210" s="30"/>
      <c r="L210" s="30">
        <v>0.56000000000000005</v>
      </c>
      <c r="M210" s="27">
        <v>1</v>
      </c>
      <c r="N210" s="31" t="str">
        <f>VLOOKUP(L210,Güteklasse!$B$4:$C$8,2)</f>
        <v>C</v>
      </c>
      <c r="O210" s="27" t="str">
        <f>VLOOKUP(I210,Händleradressen!$B$3:$E$6,4,0)</f>
        <v>München</v>
      </c>
      <c r="P210" s="29">
        <f t="shared" si="9"/>
        <v>233.12999999999997</v>
      </c>
      <c r="Q210" s="29">
        <f t="shared" si="10"/>
        <v>44.294699999999992</v>
      </c>
      <c r="R210" s="29">
        <f t="shared" si="11"/>
        <v>277.42469999999997</v>
      </c>
    </row>
    <row r="211" spans="1:18" x14ac:dyDescent="0.25">
      <c r="A211" s="26">
        <v>499</v>
      </c>
      <c r="B211" s="27" t="s">
        <v>17</v>
      </c>
      <c r="C211" s="27" t="s">
        <v>9</v>
      </c>
      <c r="D211" s="27" t="s">
        <v>6</v>
      </c>
      <c r="E211" s="27" t="s">
        <v>3</v>
      </c>
      <c r="F211" s="28">
        <v>923</v>
      </c>
      <c r="G211" s="29">
        <v>0.62</v>
      </c>
      <c r="H211" s="40">
        <v>41420</v>
      </c>
      <c r="I211" s="27" t="s">
        <v>8</v>
      </c>
      <c r="J211" s="30" t="s">
        <v>11</v>
      </c>
      <c r="K211" s="30"/>
      <c r="L211" s="30">
        <v>0.85</v>
      </c>
      <c r="M211" s="27">
        <v>4</v>
      </c>
      <c r="N211" s="31" t="str">
        <f>VLOOKUP(L211,Güteklasse!$B$4:$C$8,2)</f>
        <v>D</v>
      </c>
      <c r="O211" s="27" t="str">
        <f>VLOOKUP(I211,Händleradressen!$B$3:$E$6,4,0)</f>
        <v>Düsseldorf</v>
      </c>
      <c r="P211" s="29">
        <f t="shared" si="9"/>
        <v>572.26</v>
      </c>
      <c r="Q211" s="29">
        <f t="shared" si="10"/>
        <v>108.7294</v>
      </c>
      <c r="R211" s="29">
        <f t="shared" si="11"/>
        <v>680.98939999999993</v>
      </c>
    </row>
    <row r="212" spans="1:18" x14ac:dyDescent="0.25">
      <c r="A212" s="26">
        <v>158</v>
      </c>
      <c r="B212" s="27" t="s">
        <v>18</v>
      </c>
      <c r="C212" s="27" t="s">
        <v>15</v>
      </c>
      <c r="D212" s="27" t="s">
        <v>74</v>
      </c>
      <c r="E212" s="27" t="s">
        <v>3</v>
      </c>
      <c r="F212" s="28">
        <v>648</v>
      </c>
      <c r="G212" s="29">
        <v>0.36</v>
      </c>
      <c r="H212" s="40">
        <v>41421</v>
      </c>
      <c r="I212" s="27" t="s">
        <v>12</v>
      </c>
      <c r="J212" s="30" t="s">
        <v>11</v>
      </c>
      <c r="K212" s="30"/>
      <c r="L212" s="30">
        <v>0.27</v>
      </c>
      <c r="M212" s="27">
        <v>4</v>
      </c>
      <c r="N212" s="31" t="str">
        <f>VLOOKUP(L212,Güteklasse!$B$4:$C$8,2)</f>
        <v>A</v>
      </c>
      <c r="O212" s="27" t="str">
        <f>VLOOKUP(I212,Händleradressen!$B$3:$E$6,4,0)</f>
        <v>Hamburg</v>
      </c>
      <c r="P212" s="29">
        <f t="shared" si="9"/>
        <v>233.28</v>
      </c>
      <c r="Q212" s="29">
        <f t="shared" si="10"/>
        <v>44.3232</v>
      </c>
      <c r="R212" s="29">
        <f t="shared" si="11"/>
        <v>277.60320000000002</v>
      </c>
    </row>
    <row r="213" spans="1:18" x14ac:dyDescent="0.25">
      <c r="A213" s="26">
        <v>391</v>
      </c>
      <c r="B213" s="27" t="s">
        <v>0</v>
      </c>
      <c r="C213" s="27" t="s">
        <v>9</v>
      </c>
      <c r="D213" s="27" t="s">
        <v>6</v>
      </c>
      <c r="E213" s="27" t="s">
        <v>3</v>
      </c>
      <c r="F213" s="28">
        <v>1515</v>
      </c>
      <c r="G213" s="29">
        <v>0.63</v>
      </c>
      <c r="H213" s="40">
        <v>41422</v>
      </c>
      <c r="I213" s="27" t="s">
        <v>4</v>
      </c>
      <c r="J213" s="30"/>
      <c r="K213" s="30"/>
      <c r="L213" s="30">
        <v>0.65</v>
      </c>
      <c r="M213" s="27">
        <v>3</v>
      </c>
      <c r="N213" s="31" t="str">
        <f>VLOOKUP(L213,Güteklasse!$B$4:$C$8,2)</f>
        <v>D</v>
      </c>
      <c r="O213" s="27" t="str">
        <f>VLOOKUP(I213,Händleradressen!$B$3:$E$6,4,0)</f>
        <v>Köln</v>
      </c>
      <c r="P213" s="29">
        <f t="shared" si="9"/>
        <v>954.45</v>
      </c>
      <c r="Q213" s="29">
        <f t="shared" si="10"/>
        <v>181.34550000000002</v>
      </c>
      <c r="R213" s="29">
        <f t="shared" si="11"/>
        <v>1135.7955000000002</v>
      </c>
    </row>
    <row r="214" spans="1:18" x14ac:dyDescent="0.25">
      <c r="A214" s="26">
        <v>45</v>
      </c>
      <c r="B214" s="27" t="s">
        <v>17</v>
      </c>
      <c r="C214" s="27" t="s">
        <v>1</v>
      </c>
      <c r="D214" s="27" t="s">
        <v>2</v>
      </c>
      <c r="E214" s="27" t="s">
        <v>7</v>
      </c>
      <c r="F214" s="28">
        <v>5</v>
      </c>
      <c r="G214" s="29">
        <v>47.76</v>
      </c>
      <c r="H214" s="40">
        <v>41423</v>
      </c>
      <c r="I214" s="27" t="s">
        <v>12</v>
      </c>
      <c r="J214" s="30" t="s">
        <v>11</v>
      </c>
      <c r="K214" s="30"/>
      <c r="L214" s="30">
        <v>0.08</v>
      </c>
      <c r="M214" s="27">
        <v>2</v>
      </c>
      <c r="N214" s="31" t="str">
        <f>VLOOKUP(L214,Güteklasse!$B$4:$C$8,2)</f>
        <v>A</v>
      </c>
      <c r="O214" s="27" t="str">
        <f>VLOOKUP(I214,Händleradressen!$B$3:$E$6,4,0)</f>
        <v>Hamburg</v>
      </c>
      <c r="P214" s="29">
        <f t="shared" si="9"/>
        <v>238.79999999999998</v>
      </c>
      <c r="Q214" s="29">
        <f t="shared" si="10"/>
        <v>45.372</v>
      </c>
      <c r="R214" s="29">
        <f t="shared" si="11"/>
        <v>284.17199999999997</v>
      </c>
    </row>
    <row r="215" spans="1:18" x14ac:dyDescent="0.25">
      <c r="A215" s="26">
        <v>217</v>
      </c>
      <c r="B215" s="27" t="s">
        <v>17</v>
      </c>
      <c r="C215" s="27" t="s">
        <v>15</v>
      </c>
      <c r="D215" s="27" t="s">
        <v>6</v>
      </c>
      <c r="E215" s="27" t="s">
        <v>3</v>
      </c>
      <c r="F215" s="28">
        <v>244</v>
      </c>
      <c r="G215" s="29">
        <v>0.98</v>
      </c>
      <c r="H215" s="40">
        <v>41424</v>
      </c>
      <c r="I215" s="27" t="s">
        <v>12</v>
      </c>
      <c r="J215" s="30"/>
      <c r="K215" s="30"/>
      <c r="L215" s="30">
        <v>0.36</v>
      </c>
      <c r="M215" s="27">
        <v>4</v>
      </c>
      <c r="N215" s="31" t="str">
        <f>VLOOKUP(L215,Güteklasse!$B$4:$C$8,2)</f>
        <v>B</v>
      </c>
      <c r="O215" s="27" t="str">
        <f>VLOOKUP(I215,Händleradressen!$B$3:$E$6,4,0)</f>
        <v>Hamburg</v>
      </c>
      <c r="P215" s="29">
        <f t="shared" si="9"/>
        <v>239.12</v>
      </c>
      <c r="Q215" s="29">
        <f t="shared" si="10"/>
        <v>45.4328</v>
      </c>
      <c r="R215" s="29">
        <f t="shared" si="11"/>
        <v>284.55279999999999</v>
      </c>
    </row>
    <row r="216" spans="1:18" x14ac:dyDescent="0.25">
      <c r="A216" s="26">
        <v>189</v>
      </c>
      <c r="B216" s="27" t="s">
        <v>18</v>
      </c>
      <c r="C216" s="27" t="s">
        <v>1</v>
      </c>
      <c r="D216" s="27" t="s">
        <v>6</v>
      </c>
      <c r="E216" s="27" t="s">
        <v>3</v>
      </c>
      <c r="F216" s="28">
        <v>925</v>
      </c>
      <c r="G216" s="29">
        <v>0.26</v>
      </c>
      <c r="H216" s="40">
        <v>41425</v>
      </c>
      <c r="I216" s="27" t="s">
        <v>8</v>
      </c>
      <c r="J216" s="30"/>
      <c r="K216" s="30"/>
      <c r="L216" s="30">
        <v>0.33</v>
      </c>
      <c r="M216" s="27">
        <v>2</v>
      </c>
      <c r="N216" s="31" t="str">
        <f>VLOOKUP(L216,Güteklasse!$B$4:$C$8,2)</f>
        <v>A</v>
      </c>
      <c r="O216" s="27" t="str">
        <f>VLOOKUP(I216,Händleradressen!$B$3:$E$6,4,0)</f>
        <v>Düsseldorf</v>
      </c>
      <c r="P216" s="29">
        <f t="shared" si="9"/>
        <v>240.5</v>
      </c>
      <c r="Q216" s="29">
        <f t="shared" si="10"/>
        <v>45.695</v>
      </c>
      <c r="R216" s="29">
        <f t="shared" si="11"/>
        <v>286.19499999999999</v>
      </c>
    </row>
    <row r="217" spans="1:18" x14ac:dyDescent="0.25">
      <c r="A217" s="26">
        <v>167</v>
      </c>
      <c r="B217" s="27" t="s">
        <v>17</v>
      </c>
      <c r="C217" s="27" t="s">
        <v>9</v>
      </c>
      <c r="D217" s="27" t="s">
        <v>10</v>
      </c>
      <c r="E217" s="27" t="s">
        <v>3</v>
      </c>
      <c r="F217" s="28">
        <v>339</v>
      </c>
      <c r="G217" s="29">
        <v>0.71</v>
      </c>
      <c r="H217" s="40">
        <v>41426</v>
      </c>
      <c r="I217" s="27" t="s">
        <v>4</v>
      </c>
      <c r="J217" s="30" t="s">
        <v>11</v>
      </c>
      <c r="K217" s="30"/>
      <c r="L217" s="30">
        <v>0.28000000000000003</v>
      </c>
      <c r="M217" s="27">
        <v>2</v>
      </c>
      <c r="N217" s="31" t="str">
        <f>VLOOKUP(L217,Güteklasse!$B$4:$C$8,2)</f>
        <v>A</v>
      </c>
      <c r="O217" s="27" t="str">
        <f>VLOOKUP(I217,Händleradressen!$B$3:$E$6,4,0)</f>
        <v>Köln</v>
      </c>
      <c r="P217" s="29">
        <f t="shared" si="9"/>
        <v>240.69</v>
      </c>
      <c r="Q217" s="29">
        <f t="shared" si="10"/>
        <v>45.731099999999998</v>
      </c>
      <c r="R217" s="29">
        <f t="shared" si="11"/>
        <v>286.42110000000002</v>
      </c>
    </row>
    <row r="218" spans="1:18" x14ac:dyDescent="0.25">
      <c r="A218" s="26">
        <v>48</v>
      </c>
      <c r="B218" s="27" t="s">
        <v>0</v>
      </c>
      <c r="C218" s="27" t="s">
        <v>5</v>
      </c>
      <c r="D218" s="27" t="s">
        <v>10</v>
      </c>
      <c r="E218" s="27" t="s">
        <v>3</v>
      </c>
      <c r="F218" s="28">
        <v>4124</v>
      </c>
      <c r="G218" s="29">
        <v>0.06</v>
      </c>
      <c r="H218" s="40">
        <v>41427</v>
      </c>
      <c r="I218" s="27" t="s">
        <v>4</v>
      </c>
      <c r="J218" s="30" t="s">
        <v>11</v>
      </c>
      <c r="K218" s="30"/>
      <c r="L218" s="30">
        <v>0.09</v>
      </c>
      <c r="M218" s="27">
        <v>5</v>
      </c>
      <c r="N218" s="31" t="str">
        <f>VLOOKUP(L218,Güteklasse!$B$4:$C$8,2)</f>
        <v>A</v>
      </c>
      <c r="O218" s="27" t="str">
        <f>VLOOKUP(I218,Händleradressen!$B$3:$E$6,4,0)</f>
        <v>Köln</v>
      </c>
      <c r="P218" s="29">
        <f t="shared" si="9"/>
        <v>247.44</v>
      </c>
      <c r="Q218" s="29">
        <f t="shared" si="10"/>
        <v>47.013599999999997</v>
      </c>
      <c r="R218" s="29">
        <f t="shared" si="11"/>
        <v>294.45359999999999</v>
      </c>
    </row>
    <row r="219" spans="1:18" x14ac:dyDescent="0.25">
      <c r="A219" s="26">
        <v>459</v>
      </c>
      <c r="B219" s="27" t="s">
        <v>0</v>
      </c>
      <c r="C219" s="27" t="s">
        <v>9</v>
      </c>
      <c r="D219" s="27" t="s">
        <v>13</v>
      </c>
      <c r="E219" s="27" t="s">
        <v>3</v>
      </c>
      <c r="F219" s="28">
        <v>5673</v>
      </c>
      <c r="G219" s="29">
        <v>0.65</v>
      </c>
      <c r="H219" s="40">
        <v>41428</v>
      </c>
      <c r="I219" s="27" t="s">
        <v>4</v>
      </c>
      <c r="J219" s="30"/>
      <c r="K219" s="30"/>
      <c r="L219" s="30">
        <v>0.77</v>
      </c>
      <c r="M219" s="27">
        <v>3</v>
      </c>
      <c r="N219" s="31" t="str">
        <f>VLOOKUP(L219,Güteklasse!$B$4:$C$8,2)</f>
        <v>D</v>
      </c>
      <c r="O219" s="27" t="str">
        <f>VLOOKUP(I219,Händleradressen!$B$3:$E$6,4,0)</f>
        <v>Köln</v>
      </c>
      <c r="P219" s="29">
        <f t="shared" si="9"/>
        <v>3687.4500000000003</v>
      </c>
      <c r="Q219" s="29">
        <f t="shared" si="10"/>
        <v>700.61550000000011</v>
      </c>
      <c r="R219" s="29">
        <f t="shared" si="11"/>
        <v>4388.0655000000006</v>
      </c>
    </row>
    <row r="220" spans="1:18" x14ac:dyDescent="0.25">
      <c r="A220" s="26">
        <v>159</v>
      </c>
      <c r="B220" s="27" t="s">
        <v>18</v>
      </c>
      <c r="C220" s="27" t="s">
        <v>9</v>
      </c>
      <c r="D220" s="27" t="s">
        <v>6</v>
      </c>
      <c r="E220" s="27" t="s">
        <v>3</v>
      </c>
      <c r="F220" s="28">
        <v>327</v>
      </c>
      <c r="G220" s="29">
        <v>0.76</v>
      </c>
      <c r="H220" s="40">
        <v>41429</v>
      </c>
      <c r="I220" s="27" t="s">
        <v>12</v>
      </c>
      <c r="J220" s="30"/>
      <c r="K220" s="30"/>
      <c r="L220" s="30">
        <v>0.27</v>
      </c>
      <c r="M220" s="27">
        <v>4</v>
      </c>
      <c r="N220" s="31" t="str">
        <f>VLOOKUP(L220,Güteklasse!$B$4:$C$8,2)</f>
        <v>A</v>
      </c>
      <c r="O220" s="27" t="str">
        <f>VLOOKUP(I220,Händleradressen!$B$3:$E$6,4,0)</f>
        <v>Hamburg</v>
      </c>
      <c r="P220" s="29">
        <f t="shared" si="9"/>
        <v>248.52</v>
      </c>
      <c r="Q220" s="29">
        <f t="shared" si="10"/>
        <v>47.218800000000002</v>
      </c>
      <c r="R220" s="29">
        <f t="shared" si="11"/>
        <v>295.73880000000003</v>
      </c>
    </row>
    <row r="221" spans="1:18" x14ac:dyDescent="0.25">
      <c r="A221" s="26">
        <v>251</v>
      </c>
      <c r="B221" s="27" t="s">
        <v>17</v>
      </c>
      <c r="C221" s="27" t="s">
        <v>5</v>
      </c>
      <c r="D221" s="27" t="s">
        <v>13</v>
      </c>
      <c r="E221" s="27" t="s">
        <v>3</v>
      </c>
      <c r="F221" s="28">
        <v>6227</v>
      </c>
      <c r="G221" s="29">
        <v>0.65</v>
      </c>
      <c r="H221" s="40">
        <v>41430</v>
      </c>
      <c r="I221" s="27" t="s">
        <v>8</v>
      </c>
      <c r="J221" s="30"/>
      <c r="K221" s="30"/>
      <c r="L221" s="30">
        <v>0.4</v>
      </c>
      <c r="M221" s="27">
        <v>3</v>
      </c>
      <c r="N221" s="31" t="str">
        <f>VLOOKUP(L221,Güteklasse!$B$4:$C$8,2)</f>
        <v>B</v>
      </c>
      <c r="O221" s="27" t="str">
        <f>VLOOKUP(I221,Händleradressen!$B$3:$E$6,4,0)</f>
        <v>Düsseldorf</v>
      </c>
      <c r="P221" s="29">
        <f t="shared" si="9"/>
        <v>4047.55</v>
      </c>
      <c r="Q221" s="29">
        <f t="shared" si="10"/>
        <v>769.03450000000009</v>
      </c>
      <c r="R221" s="29">
        <f t="shared" si="11"/>
        <v>4816.5844999999999</v>
      </c>
    </row>
    <row r="222" spans="1:18" x14ac:dyDescent="0.25">
      <c r="A222" s="26">
        <v>73</v>
      </c>
      <c r="B222" s="27" t="s">
        <v>18</v>
      </c>
      <c r="C222" s="27" t="s">
        <v>15</v>
      </c>
      <c r="D222" s="27" t="s">
        <v>13</v>
      </c>
      <c r="E222" s="27" t="s">
        <v>7</v>
      </c>
      <c r="F222" s="28">
        <v>5</v>
      </c>
      <c r="G222" s="29">
        <v>50.42</v>
      </c>
      <c r="H222" s="40">
        <v>41431</v>
      </c>
      <c r="I222" s="27" t="s">
        <v>4</v>
      </c>
      <c r="J222" s="30" t="s">
        <v>11</v>
      </c>
      <c r="K222" s="30"/>
      <c r="L222" s="30">
        <v>0.13</v>
      </c>
      <c r="M222" s="27">
        <v>3</v>
      </c>
      <c r="N222" s="31" t="str">
        <f>VLOOKUP(L222,Güteklasse!$B$4:$C$8,2)</f>
        <v>A</v>
      </c>
      <c r="O222" s="27" t="str">
        <f>VLOOKUP(I222,Händleradressen!$B$3:$E$6,4,0)</f>
        <v>Köln</v>
      </c>
      <c r="P222" s="29">
        <f t="shared" si="9"/>
        <v>252.10000000000002</v>
      </c>
      <c r="Q222" s="29">
        <f t="shared" si="10"/>
        <v>47.899000000000008</v>
      </c>
      <c r="R222" s="29">
        <f t="shared" si="11"/>
        <v>299.99900000000002</v>
      </c>
    </row>
    <row r="223" spans="1:18" x14ac:dyDescent="0.25">
      <c r="A223" s="26">
        <v>336</v>
      </c>
      <c r="B223" s="27" t="s">
        <v>18</v>
      </c>
      <c r="C223" s="27" t="s">
        <v>9</v>
      </c>
      <c r="D223" s="27" t="s">
        <v>13</v>
      </c>
      <c r="E223" s="27" t="s">
        <v>7</v>
      </c>
      <c r="F223" s="28">
        <v>5</v>
      </c>
      <c r="G223" s="29">
        <v>51.15</v>
      </c>
      <c r="H223" s="40">
        <v>41432</v>
      </c>
      <c r="I223" s="27" t="s">
        <v>8</v>
      </c>
      <c r="J223" s="30" t="s">
        <v>11</v>
      </c>
      <c r="K223" s="30" t="s">
        <v>11</v>
      </c>
      <c r="L223" s="30">
        <v>0.56000000000000005</v>
      </c>
      <c r="M223" s="27">
        <v>3</v>
      </c>
      <c r="N223" s="31" t="str">
        <f>VLOOKUP(L223,Güteklasse!$B$4:$C$8,2)</f>
        <v>C</v>
      </c>
      <c r="O223" s="27" t="str">
        <f>VLOOKUP(I223,Händleradressen!$B$3:$E$6,4,0)</f>
        <v>Düsseldorf</v>
      </c>
      <c r="P223" s="29">
        <f t="shared" si="9"/>
        <v>255.75</v>
      </c>
      <c r="Q223" s="29">
        <f t="shared" si="10"/>
        <v>48.592500000000001</v>
      </c>
      <c r="R223" s="29">
        <f t="shared" si="11"/>
        <v>304.34249999999997</v>
      </c>
    </row>
    <row r="224" spans="1:18" x14ac:dyDescent="0.25">
      <c r="A224" s="26">
        <v>164</v>
      </c>
      <c r="B224" s="27" t="s">
        <v>18</v>
      </c>
      <c r="C224" s="27" t="s">
        <v>15</v>
      </c>
      <c r="D224" s="27" t="s">
        <v>13</v>
      </c>
      <c r="E224" s="27" t="s">
        <v>3</v>
      </c>
      <c r="F224" s="28">
        <v>989</v>
      </c>
      <c r="G224" s="29">
        <v>0.26</v>
      </c>
      <c r="H224" s="40">
        <v>41433</v>
      </c>
      <c r="I224" s="27" t="s">
        <v>8</v>
      </c>
      <c r="J224" s="30" t="s">
        <v>11</v>
      </c>
      <c r="K224" s="30"/>
      <c r="L224" s="30">
        <v>0.28000000000000003</v>
      </c>
      <c r="M224" s="27">
        <v>3</v>
      </c>
      <c r="N224" s="31" t="str">
        <f>VLOOKUP(L224,Güteklasse!$B$4:$C$8,2)</f>
        <v>A</v>
      </c>
      <c r="O224" s="27" t="str">
        <f>VLOOKUP(I224,Händleradressen!$B$3:$E$6,4,0)</f>
        <v>Düsseldorf</v>
      </c>
      <c r="P224" s="29">
        <f t="shared" si="9"/>
        <v>257.14</v>
      </c>
      <c r="Q224" s="29">
        <f t="shared" si="10"/>
        <v>48.8566</v>
      </c>
      <c r="R224" s="29">
        <f t="shared" si="11"/>
        <v>305.9966</v>
      </c>
    </row>
    <row r="225" spans="1:18" x14ac:dyDescent="0.25">
      <c r="A225" s="26">
        <v>16</v>
      </c>
      <c r="B225" s="27" t="s">
        <v>17</v>
      </c>
      <c r="C225" s="27" t="s">
        <v>1</v>
      </c>
      <c r="D225" s="27" t="s">
        <v>13</v>
      </c>
      <c r="E225" s="27" t="s">
        <v>3</v>
      </c>
      <c r="F225" s="28">
        <v>801</v>
      </c>
      <c r="G225" s="29">
        <v>0.33</v>
      </c>
      <c r="H225" s="40">
        <v>41434</v>
      </c>
      <c r="I225" s="27" t="s">
        <v>14</v>
      </c>
      <c r="J225" s="30"/>
      <c r="K225" s="30"/>
      <c r="L225" s="30">
        <v>0.03</v>
      </c>
      <c r="M225" s="27">
        <v>4</v>
      </c>
      <c r="N225" s="31" t="str">
        <f>VLOOKUP(L225,Güteklasse!$B$4:$C$8,2)</f>
        <v>A</v>
      </c>
      <c r="O225" s="27" t="str">
        <f>VLOOKUP(I225,Händleradressen!$B$3:$E$6,4,0)</f>
        <v>München</v>
      </c>
      <c r="P225" s="29">
        <f t="shared" si="9"/>
        <v>264.33</v>
      </c>
      <c r="Q225" s="29">
        <f t="shared" si="10"/>
        <v>50.222699999999996</v>
      </c>
      <c r="R225" s="29">
        <f t="shared" si="11"/>
        <v>314.55269999999996</v>
      </c>
    </row>
    <row r="226" spans="1:18" x14ac:dyDescent="0.25">
      <c r="A226" s="26">
        <v>192</v>
      </c>
      <c r="B226" s="27" t="s">
        <v>0</v>
      </c>
      <c r="C226" s="27" t="s">
        <v>9</v>
      </c>
      <c r="D226" s="27" t="s">
        <v>6</v>
      </c>
      <c r="E226" s="27" t="s">
        <v>3</v>
      </c>
      <c r="F226" s="28">
        <v>8651</v>
      </c>
      <c r="G226" s="29">
        <v>0.69</v>
      </c>
      <c r="H226" s="40">
        <v>41435</v>
      </c>
      <c r="I226" s="27" t="s">
        <v>12</v>
      </c>
      <c r="J226" s="30" t="s">
        <v>11</v>
      </c>
      <c r="K226" s="30"/>
      <c r="L226" s="30">
        <v>0.34</v>
      </c>
      <c r="M226" s="27">
        <v>4</v>
      </c>
      <c r="N226" s="31" t="str">
        <f>VLOOKUP(L226,Güteklasse!$B$4:$C$8,2)</f>
        <v>B</v>
      </c>
      <c r="O226" s="27" t="str">
        <f>VLOOKUP(I226,Händleradressen!$B$3:$E$6,4,0)</f>
        <v>Hamburg</v>
      </c>
      <c r="P226" s="29">
        <f t="shared" si="9"/>
        <v>5969.19</v>
      </c>
      <c r="Q226" s="29">
        <f t="shared" si="10"/>
        <v>1134.1460999999999</v>
      </c>
      <c r="R226" s="29">
        <f t="shared" si="11"/>
        <v>7103.3360999999995</v>
      </c>
    </row>
    <row r="227" spans="1:18" x14ac:dyDescent="0.25">
      <c r="A227" s="26">
        <v>466</v>
      </c>
      <c r="B227" s="27" t="s">
        <v>0</v>
      </c>
      <c r="C227" s="27" t="s">
        <v>9</v>
      </c>
      <c r="D227" s="27" t="s">
        <v>10</v>
      </c>
      <c r="E227" s="27" t="s">
        <v>3</v>
      </c>
      <c r="F227" s="28">
        <v>889</v>
      </c>
      <c r="G227" s="29">
        <v>0.3</v>
      </c>
      <c r="H227" s="40">
        <v>41436</v>
      </c>
      <c r="I227" s="27" t="s">
        <v>14</v>
      </c>
      <c r="J227" s="30" t="s">
        <v>11</v>
      </c>
      <c r="K227" s="30"/>
      <c r="L227" s="30">
        <v>0.78</v>
      </c>
      <c r="M227" s="27">
        <v>4</v>
      </c>
      <c r="N227" s="31" t="str">
        <f>VLOOKUP(L227,Güteklasse!$B$4:$C$8,2)</f>
        <v>D</v>
      </c>
      <c r="O227" s="27" t="str">
        <f>VLOOKUP(I227,Händleradressen!$B$3:$E$6,4,0)</f>
        <v>München</v>
      </c>
      <c r="P227" s="29">
        <f t="shared" si="9"/>
        <v>266.7</v>
      </c>
      <c r="Q227" s="29">
        <f t="shared" si="10"/>
        <v>50.673000000000002</v>
      </c>
      <c r="R227" s="29">
        <f t="shared" si="11"/>
        <v>317.37299999999999</v>
      </c>
    </row>
    <row r="228" spans="1:18" x14ac:dyDescent="0.25">
      <c r="A228" s="26">
        <v>207</v>
      </c>
      <c r="B228" s="27" t="s">
        <v>17</v>
      </c>
      <c r="C228" s="27" t="s">
        <v>5</v>
      </c>
      <c r="D228" s="27" t="s">
        <v>6</v>
      </c>
      <c r="E228" s="27" t="s">
        <v>3</v>
      </c>
      <c r="F228" s="28">
        <v>290</v>
      </c>
      <c r="G228" s="29">
        <v>0.92</v>
      </c>
      <c r="H228" s="40">
        <v>41437</v>
      </c>
      <c r="I228" s="27" t="s">
        <v>12</v>
      </c>
      <c r="J228" s="30" t="s">
        <v>11</v>
      </c>
      <c r="K228" s="30"/>
      <c r="L228" s="30">
        <v>0.35</v>
      </c>
      <c r="M228" s="27">
        <v>2</v>
      </c>
      <c r="N228" s="31" t="str">
        <f>VLOOKUP(L228,Güteklasse!$B$4:$C$8,2)</f>
        <v>B</v>
      </c>
      <c r="O228" s="27" t="str">
        <f>VLOOKUP(I228,Händleradressen!$B$3:$E$6,4,0)</f>
        <v>Hamburg</v>
      </c>
      <c r="P228" s="29">
        <f t="shared" si="9"/>
        <v>266.8</v>
      </c>
      <c r="Q228" s="29">
        <f t="shared" si="10"/>
        <v>50.692</v>
      </c>
      <c r="R228" s="29">
        <f t="shared" si="11"/>
        <v>317.49200000000002</v>
      </c>
    </row>
    <row r="229" spans="1:18" x14ac:dyDescent="0.25">
      <c r="A229" s="26">
        <v>264</v>
      </c>
      <c r="B229" s="27" t="s">
        <v>0</v>
      </c>
      <c r="C229" s="27" t="s">
        <v>15</v>
      </c>
      <c r="D229" s="27" t="s">
        <v>16</v>
      </c>
      <c r="E229" s="27" t="s">
        <v>3</v>
      </c>
      <c r="F229" s="28">
        <v>1321</v>
      </c>
      <c r="G229" s="29">
        <v>0.7</v>
      </c>
      <c r="H229" s="40">
        <v>41438</v>
      </c>
      <c r="I229" s="27" t="s">
        <v>14</v>
      </c>
      <c r="J229" s="30"/>
      <c r="K229" s="30"/>
      <c r="L229" s="30">
        <v>0.43</v>
      </c>
      <c r="M229" s="27">
        <v>1</v>
      </c>
      <c r="N229" s="31" t="str">
        <f>VLOOKUP(L229,Güteklasse!$B$4:$C$8,2)</f>
        <v>B</v>
      </c>
      <c r="O229" s="27" t="str">
        <f>VLOOKUP(I229,Händleradressen!$B$3:$E$6,4,0)</f>
        <v>München</v>
      </c>
      <c r="P229" s="29">
        <f t="shared" si="9"/>
        <v>924.69999999999993</v>
      </c>
      <c r="Q229" s="29">
        <f t="shared" si="10"/>
        <v>175.69299999999998</v>
      </c>
      <c r="R229" s="29">
        <f t="shared" si="11"/>
        <v>1100.393</v>
      </c>
    </row>
    <row r="230" spans="1:18" x14ac:dyDescent="0.25">
      <c r="A230" s="26">
        <v>491</v>
      </c>
      <c r="B230" s="27" t="s">
        <v>18</v>
      </c>
      <c r="C230" s="27" t="s">
        <v>9</v>
      </c>
      <c r="D230" s="27" t="s">
        <v>13</v>
      </c>
      <c r="E230" s="27" t="s">
        <v>3</v>
      </c>
      <c r="F230" s="28">
        <v>852</v>
      </c>
      <c r="G230" s="29">
        <v>0.32</v>
      </c>
      <c r="H230" s="40">
        <v>41439</v>
      </c>
      <c r="I230" s="27" t="s">
        <v>12</v>
      </c>
      <c r="J230" s="30"/>
      <c r="K230" s="30"/>
      <c r="L230" s="30">
        <v>0.84</v>
      </c>
      <c r="M230" s="27">
        <v>2</v>
      </c>
      <c r="N230" s="31" t="str">
        <f>VLOOKUP(L230,Güteklasse!$B$4:$C$8,2)</f>
        <v>D</v>
      </c>
      <c r="O230" s="27" t="str">
        <f>VLOOKUP(I230,Händleradressen!$B$3:$E$6,4,0)</f>
        <v>Hamburg</v>
      </c>
      <c r="P230" s="29">
        <f t="shared" si="9"/>
        <v>272.64</v>
      </c>
      <c r="Q230" s="29">
        <f t="shared" si="10"/>
        <v>51.801600000000001</v>
      </c>
      <c r="R230" s="29">
        <f t="shared" si="11"/>
        <v>324.44159999999999</v>
      </c>
    </row>
    <row r="231" spans="1:18" x14ac:dyDescent="0.25">
      <c r="A231" s="26">
        <v>357</v>
      </c>
      <c r="B231" s="27" t="s">
        <v>18</v>
      </c>
      <c r="C231" s="27" t="s">
        <v>9</v>
      </c>
      <c r="D231" s="27" t="s">
        <v>13</v>
      </c>
      <c r="E231" s="27" t="s">
        <v>3</v>
      </c>
      <c r="F231" s="28">
        <v>767</v>
      </c>
      <c r="G231" s="29">
        <v>0.71</v>
      </c>
      <c r="H231" s="40">
        <v>41440</v>
      </c>
      <c r="I231" s="27" t="s">
        <v>8</v>
      </c>
      <c r="J231" s="30" t="s">
        <v>11</v>
      </c>
      <c r="K231" s="30"/>
      <c r="L231" s="30">
        <v>0.59</v>
      </c>
      <c r="M231" s="27">
        <v>3</v>
      </c>
      <c r="N231" s="31" t="str">
        <f>VLOOKUP(L231,Güteklasse!$B$4:$C$8,2)</f>
        <v>D</v>
      </c>
      <c r="O231" s="27" t="str">
        <f>VLOOKUP(I231,Händleradressen!$B$3:$E$6,4,0)</f>
        <v>Düsseldorf</v>
      </c>
      <c r="P231" s="29">
        <f t="shared" si="9"/>
        <v>544.56999999999994</v>
      </c>
      <c r="Q231" s="29">
        <f t="shared" si="10"/>
        <v>103.46829999999999</v>
      </c>
      <c r="R231" s="29">
        <f t="shared" si="11"/>
        <v>648.03829999999994</v>
      </c>
    </row>
    <row r="232" spans="1:18" x14ac:dyDescent="0.25">
      <c r="A232" s="26">
        <v>340</v>
      </c>
      <c r="B232" s="27" t="s">
        <v>18</v>
      </c>
      <c r="C232" s="27" t="s">
        <v>1</v>
      </c>
      <c r="D232" s="27" t="s">
        <v>10</v>
      </c>
      <c r="E232" s="27" t="s">
        <v>3</v>
      </c>
      <c r="F232" s="28">
        <v>979</v>
      </c>
      <c r="G232" s="29">
        <v>0.28000000000000003</v>
      </c>
      <c r="H232" s="40">
        <v>41441</v>
      </c>
      <c r="I232" s="27" t="s">
        <v>14</v>
      </c>
      <c r="J232" s="30"/>
      <c r="K232" s="30"/>
      <c r="L232" s="30">
        <v>0.56999999999999995</v>
      </c>
      <c r="M232" s="27">
        <v>1</v>
      </c>
      <c r="N232" s="31" t="str">
        <f>VLOOKUP(L232,Güteklasse!$B$4:$C$8,2)</f>
        <v>C</v>
      </c>
      <c r="O232" s="27" t="str">
        <f>VLOOKUP(I232,Händleradressen!$B$3:$E$6,4,0)</f>
        <v>München</v>
      </c>
      <c r="P232" s="29">
        <f t="shared" si="9"/>
        <v>274.12</v>
      </c>
      <c r="Q232" s="29">
        <f t="shared" si="10"/>
        <v>52.082799999999999</v>
      </c>
      <c r="R232" s="29">
        <f t="shared" si="11"/>
        <v>326.20280000000002</v>
      </c>
    </row>
    <row r="233" spans="1:18" x14ac:dyDescent="0.25">
      <c r="A233" s="26">
        <v>341</v>
      </c>
      <c r="B233" s="27" t="s">
        <v>18</v>
      </c>
      <c r="C233" s="27" t="s">
        <v>15</v>
      </c>
      <c r="D233" s="27" t="s">
        <v>6</v>
      </c>
      <c r="E233" s="27" t="s">
        <v>3</v>
      </c>
      <c r="F233" s="28">
        <v>902</v>
      </c>
      <c r="G233" s="29">
        <v>0.32</v>
      </c>
      <c r="H233" s="40">
        <v>41442</v>
      </c>
      <c r="I233" s="27" t="s">
        <v>4</v>
      </c>
      <c r="J233" s="30" t="s">
        <v>11</v>
      </c>
      <c r="K233" s="30"/>
      <c r="L233" s="30">
        <v>0.56999999999999995</v>
      </c>
      <c r="M233" s="27">
        <v>3</v>
      </c>
      <c r="N233" s="31" t="str">
        <f>VLOOKUP(L233,Güteklasse!$B$4:$C$8,2)</f>
        <v>C</v>
      </c>
      <c r="O233" s="27" t="str">
        <f>VLOOKUP(I233,Händleradressen!$B$3:$E$6,4,0)</f>
        <v>Köln</v>
      </c>
      <c r="P233" s="29">
        <f t="shared" si="9"/>
        <v>288.64</v>
      </c>
      <c r="Q233" s="29">
        <f t="shared" si="10"/>
        <v>54.8416</v>
      </c>
      <c r="R233" s="29">
        <f t="shared" si="11"/>
        <v>343.48159999999996</v>
      </c>
    </row>
    <row r="234" spans="1:18" x14ac:dyDescent="0.25">
      <c r="A234" s="26">
        <v>431</v>
      </c>
      <c r="B234" s="27" t="s">
        <v>17</v>
      </c>
      <c r="C234" s="27" t="s">
        <v>5</v>
      </c>
      <c r="D234" s="27" t="s">
        <v>10</v>
      </c>
      <c r="E234" s="27" t="s">
        <v>3</v>
      </c>
      <c r="F234" s="28">
        <v>814</v>
      </c>
      <c r="G234" s="29">
        <v>0.71</v>
      </c>
      <c r="H234" s="40">
        <v>41443</v>
      </c>
      <c r="I234" s="27" t="s">
        <v>14</v>
      </c>
      <c r="J234" s="30" t="s">
        <v>11</v>
      </c>
      <c r="K234" s="30"/>
      <c r="L234" s="30">
        <v>0.72</v>
      </c>
      <c r="M234" s="27">
        <v>4</v>
      </c>
      <c r="N234" s="31" t="str">
        <f>VLOOKUP(L234,Güteklasse!$B$4:$C$8,2)</f>
        <v>D</v>
      </c>
      <c r="O234" s="27" t="str">
        <f>VLOOKUP(I234,Händleradressen!$B$3:$E$6,4,0)</f>
        <v>München</v>
      </c>
      <c r="P234" s="29">
        <f t="shared" si="9"/>
        <v>577.93999999999994</v>
      </c>
      <c r="Q234" s="29">
        <f t="shared" si="10"/>
        <v>109.80859999999998</v>
      </c>
      <c r="R234" s="29">
        <f t="shared" si="11"/>
        <v>687.7485999999999</v>
      </c>
    </row>
    <row r="235" spans="1:18" x14ac:dyDescent="0.25">
      <c r="A235" s="26">
        <v>293</v>
      </c>
      <c r="B235" s="27" t="s">
        <v>18</v>
      </c>
      <c r="C235" s="27" t="s">
        <v>9</v>
      </c>
      <c r="D235" s="27" t="s">
        <v>10</v>
      </c>
      <c r="E235" s="27" t="s">
        <v>3</v>
      </c>
      <c r="F235" s="28">
        <v>825</v>
      </c>
      <c r="G235" s="29">
        <v>0.72</v>
      </c>
      <c r="H235" s="40">
        <v>41444</v>
      </c>
      <c r="I235" s="27" t="s">
        <v>8</v>
      </c>
      <c r="J235" s="30"/>
      <c r="K235" s="30"/>
      <c r="L235" s="30">
        <v>0.48</v>
      </c>
      <c r="M235" s="27">
        <v>4</v>
      </c>
      <c r="N235" s="31" t="str">
        <f>VLOOKUP(L235,Güteklasse!$B$4:$C$8,2)</f>
        <v>C</v>
      </c>
      <c r="O235" s="27" t="str">
        <f>VLOOKUP(I235,Händleradressen!$B$3:$E$6,4,0)</f>
        <v>Düsseldorf</v>
      </c>
      <c r="P235" s="29">
        <f t="shared" si="9"/>
        <v>594</v>
      </c>
      <c r="Q235" s="29">
        <f t="shared" si="10"/>
        <v>112.86</v>
      </c>
      <c r="R235" s="29">
        <f t="shared" si="11"/>
        <v>706.86</v>
      </c>
    </row>
    <row r="236" spans="1:18" x14ac:dyDescent="0.25">
      <c r="A236" s="26">
        <v>151</v>
      </c>
      <c r="B236" s="27" t="s">
        <v>17</v>
      </c>
      <c r="C236" s="27" t="s">
        <v>15</v>
      </c>
      <c r="D236" s="27" t="s">
        <v>6</v>
      </c>
      <c r="E236" s="27" t="s">
        <v>3</v>
      </c>
      <c r="F236" s="28">
        <v>9999</v>
      </c>
      <c r="G236" s="29">
        <v>0.72</v>
      </c>
      <c r="H236" s="40">
        <v>41445</v>
      </c>
      <c r="I236" s="27" t="s">
        <v>4</v>
      </c>
      <c r="J236" s="30"/>
      <c r="K236" s="30"/>
      <c r="L236" s="30">
        <v>0.25</v>
      </c>
      <c r="M236" s="27">
        <v>3</v>
      </c>
      <c r="N236" s="31" t="str">
        <f>VLOOKUP(L236,Güteklasse!$B$4:$C$8,2)</f>
        <v>A</v>
      </c>
      <c r="O236" s="27" t="str">
        <f>VLOOKUP(I236,Händleradressen!$B$3:$E$6,4,0)</f>
        <v>Köln</v>
      </c>
      <c r="P236" s="29">
        <f t="shared" si="9"/>
        <v>7199.28</v>
      </c>
      <c r="Q236" s="29">
        <f t="shared" si="10"/>
        <v>1367.8632</v>
      </c>
      <c r="R236" s="29">
        <f t="shared" si="11"/>
        <v>8567.1432000000004</v>
      </c>
    </row>
    <row r="237" spans="1:18" x14ac:dyDescent="0.25">
      <c r="A237" s="26">
        <v>524</v>
      </c>
      <c r="B237" s="27" t="s">
        <v>18</v>
      </c>
      <c r="C237" s="27" t="s">
        <v>1</v>
      </c>
      <c r="D237" s="27" t="s">
        <v>13</v>
      </c>
      <c r="E237" s="27" t="s">
        <v>3</v>
      </c>
      <c r="F237" s="28">
        <v>519</v>
      </c>
      <c r="G237" s="29">
        <v>0.57999999999999996</v>
      </c>
      <c r="H237" s="40">
        <v>41446</v>
      </c>
      <c r="I237" s="27" t="s">
        <v>8</v>
      </c>
      <c r="J237" s="30" t="s">
        <v>11</v>
      </c>
      <c r="K237" s="30"/>
      <c r="L237" s="30">
        <v>0.89</v>
      </c>
      <c r="M237" s="27">
        <v>5</v>
      </c>
      <c r="N237" s="31" t="str">
        <f>VLOOKUP(L237,Güteklasse!$B$4:$C$8,2)</f>
        <v>D</v>
      </c>
      <c r="O237" s="27" t="str">
        <f>VLOOKUP(I237,Händleradressen!$B$3:$E$6,4,0)</f>
        <v>Düsseldorf</v>
      </c>
      <c r="P237" s="29">
        <f t="shared" si="9"/>
        <v>301.02</v>
      </c>
      <c r="Q237" s="29">
        <f t="shared" si="10"/>
        <v>57.193799999999996</v>
      </c>
      <c r="R237" s="29">
        <f t="shared" si="11"/>
        <v>358.21379999999999</v>
      </c>
    </row>
    <row r="238" spans="1:18" x14ac:dyDescent="0.25">
      <c r="A238" s="26">
        <v>27</v>
      </c>
      <c r="B238" s="27" t="s">
        <v>0</v>
      </c>
      <c r="C238" s="27" t="s">
        <v>15</v>
      </c>
      <c r="D238" s="27" t="s">
        <v>13</v>
      </c>
      <c r="E238" s="27" t="s">
        <v>3</v>
      </c>
      <c r="F238" s="28">
        <v>3451</v>
      </c>
      <c r="G238" s="29">
        <v>0.75</v>
      </c>
      <c r="H238" s="40">
        <v>41447</v>
      </c>
      <c r="I238" s="27" t="s">
        <v>12</v>
      </c>
      <c r="J238" s="30" t="s">
        <v>11</v>
      </c>
      <c r="K238" s="30"/>
      <c r="L238" s="30">
        <v>0.02</v>
      </c>
      <c r="M238" s="27">
        <v>4</v>
      </c>
      <c r="N238" s="31" t="str">
        <f>VLOOKUP(L238,Güteklasse!$B$4:$C$8,2)</f>
        <v>A</v>
      </c>
      <c r="O238" s="27" t="str">
        <f>VLOOKUP(I238,Händleradressen!$B$3:$E$6,4,0)</f>
        <v>Hamburg</v>
      </c>
      <c r="P238" s="29">
        <f t="shared" si="9"/>
        <v>2588.25</v>
      </c>
      <c r="Q238" s="29">
        <f t="shared" si="10"/>
        <v>491.76749999999998</v>
      </c>
      <c r="R238" s="29">
        <f t="shared" si="11"/>
        <v>3080.0174999999999</v>
      </c>
    </row>
    <row r="239" spans="1:18" x14ac:dyDescent="0.25">
      <c r="A239" s="26">
        <v>275</v>
      </c>
      <c r="B239" s="27" t="s">
        <v>0</v>
      </c>
      <c r="C239" s="27" t="s">
        <v>5</v>
      </c>
      <c r="D239" s="27" t="s">
        <v>13</v>
      </c>
      <c r="E239" s="27" t="s">
        <v>3</v>
      </c>
      <c r="F239" s="28">
        <v>8524</v>
      </c>
      <c r="G239" s="29">
        <v>0.75</v>
      </c>
      <c r="H239" s="40">
        <v>41448</v>
      </c>
      <c r="I239" s="27" t="s">
        <v>8</v>
      </c>
      <c r="J239" s="30"/>
      <c r="K239" s="30"/>
      <c r="L239" s="30">
        <v>0.44</v>
      </c>
      <c r="M239" s="27">
        <v>2</v>
      </c>
      <c r="N239" s="31" t="str">
        <f>VLOOKUP(L239,Güteklasse!$B$4:$C$8,2)</f>
        <v>B</v>
      </c>
      <c r="O239" s="27" t="str">
        <f>VLOOKUP(I239,Händleradressen!$B$3:$E$6,4,0)</f>
        <v>Düsseldorf</v>
      </c>
      <c r="P239" s="29">
        <f t="shared" si="9"/>
        <v>6393</v>
      </c>
      <c r="Q239" s="29">
        <f t="shared" si="10"/>
        <v>1214.67</v>
      </c>
      <c r="R239" s="29">
        <f t="shared" si="11"/>
        <v>7607.67</v>
      </c>
    </row>
    <row r="240" spans="1:18" x14ac:dyDescent="0.25">
      <c r="A240" s="26">
        <v>129</v>
      </c>
      <c r="B240" s="27" t="s">
        <v>18</v>
      </c>
      <c r="C240" s="27" t="s">
        <v>15</v>
      </c>
      <c r="D240" s="27" t="s">
        <v>10</v>
      </c>
      <c r="E240" s="27" t="s">
        <v>3</v>
      </c>
      <c r="F240" s="28">
        <v>702</v>
      </c>
      <c r="G240" s="29">
        <v>0.44</v>
      </c>
      <c r="H240" s="40">
        <v>41449</v>
      </c>
      <c r="I240" s="27" t="s">
        <v>8</v>
      </c>
      <c r="J240" s="30" t="s">
        <v>11</v>
      </c>
      <c r="K240" s="30"/>
      <c r="L240" s="30">
        <v>0.22</v>
      </c>
      <c r="M240" s="27">
        <v>1</v>
      </c>
      <c r="N240" s="31" t="str">
        <f>VLOOKUP(L240,Güteklasse!$B$4:$C$8,2)</f>
        <v>A</v>
      </c>
      <c r="O240" s="27" t="str">
        <f>VLOOKUP(I240,Händleradressen!$B$3:$E$6,4,0)</f>
        <v>Düsseldorf</v>
      </c>
      <c r="P240" s="29">
        <f t="shared" si="9"/>
        <v>308.88</v>
      </c>
      <c r="Q240" s="29">
        <f t="shared" si="10"/>
        <v>58.687199999999997</v>
      </c>
      <c r="R240" s="29">
        <f t="shared" si="11"/>
        <v>367.56720000000001</v>
      </c>
    </row>
    <row r="241" spans="1:18" x14ac:dyDescent="0.25">
      <c r="A241" s="26">
        <v>28</v>
      </c>
      <c r="B241" s="27" t="s">
        <v>17</v>
      </c>
      <c r="C241" s="27" t="s">
        <v>5</v>
      </c>
      <c r="D241" s="27" t="s">
        <v>13</v>
      </c>
      <c r="E241" s="27" t="s">
        <v>3</v>
      </c>
      <c r="F241" s="28">
        <v>684</v>
      </c>
      <c r="G241" s="29">
        <v>0.75</v>
      </c>
      <c r="H241" s="40">
        <v>41450</v>
      </c>
      <c r="I241" s="27" t="s">
        <v>12</v>
      </c>
      <c r="J241" s="30"/>
      <c r="K241" s="30"/>
      <c r="L241" s="30">
        <v>0.05</v>
      </c>
      <c r="M241" s="27">
        <v>4</v>
      </c>
      <c r="N241" s="31" t="str">
        <f>VLOOKUP(L241,Güteklasse!$B$4:$C$8,2)</f>
        <v>A</v>
      </c>
      <c r="O241" s="27" t="str">
        <f>VLOOKUP(I241,Händleradressen!$B$3:$E$6,4,0)</f>
        <v>Hamburg</v>
      </c>
      <c r="P241" s="29">
        <f t="shared" si="9"/>
        <v>513</v>
      </c>
      <c r="Q241" s="29">
        <f t="shared" si="10"/>
        <v>97.47</v>
      </c>
      <c r="R241" s="29">
        <f t="shared" si="11"/>
        <v>610.47</v>
      </c>
    </row>
    <row r="242" spans="1:18" x14ac:dyDescent="0.25">
      <c r="A242" s="26">
        <v>389</v>
      </c>
      <c r="B242" s="27" t="s">
        <v>17</v>
      </c>
      <c r="C242" s="27" t="s">
        <v>9</v>
      </c>
      <c r="D242" s="27" t="s">
        <v>6</v>
      </c>
      <c r="E242" s="27" t="s">
        <v>3</v>
      </c>
      <c r="F242" s="28">
        <v>746</v>
      </c>
      <c r="G242" s="29">
        <v>0.75</v>
      </c>
      <c r="H242" s="40">
        <v>41451</v>
      </c>
      <c r="I242" s="27" t="s">
        <v>8</v>
      </c>
      <c r="J242" s="30" t="s">
        <v>11</v>
      </c>
      <c r="K242" s="30"/>
      <c r="L242" s="30">
        <v>0.64</v>
      </c>
      <c r="M242" s="27">
        <v>4</v>
      </c>
      <c r="N242" s="31" t="str">
        <f>VLOOKUP(L242,Güteklasse!$B$4:$C$8,2)</f>
        <v>D</v>
      </c>
      <c r="O242" s="27" t="str">
        <f>VLOOKUP(I242,Händleradressen!$B$3:$E$6,4,0)</f>
        <v>Düsseldorf</v>
      </c>
      <c r="P242" s="29">
        <f t="shared" si="9"/>
        <v>559.5</v>
      </c>
      <c r="Q242" s="29">
        <f t="shared" si="10"/>
        <v>106.30500000000001</v>
      </c>
      <c r="R242" s="29">
        <f t="shared" si="11"/>
        <v>665.80500000000006</v>
      </c>
    </row>
    <row r="243" spans="1:18" x14ac:dyDescent="0.25">
      <c r="A243" s="26">
        <v>472</v>
      </c>
      <c r="B243" s="27" t="s">
        <v>0</v>
      </c>
      <c r="C243" s="27" t="s">
        <v>1</v>
      </c>
      <c r="D243" s="27" t="s">
        <v>13</v>
      </c>
      <c r="E243" s="27" t="s">
        <v>3</v>
      </c>
      <c r="F243" s="28">
        <v>4565</v>
      </c>
      <c r="G243" s="29">
        <v>0.76</v>
      </c>
      <c r="H243" s="40">
        <v>41452</v>
      </c>
      <c r="I243" s="27" t="s">
        <v>8</v>
      </c>
      <c r="J243" s="30" t="s">
        <v>11</v>
      </c>
      <c r="K243" s="30"/>
      <c r="L243" s="30">
        <v>0.81</v>
      </c>
      <c r="M243" s="27">
        <v>5</v>
      </c>
      <c r="N243" s="31" t="str">
        <f>VLOOKUP(L243,Güteklasse!$B$4:$C$8,2)</f>
        <v>D</v>
      </c>
      <c r="O243" s="27" t="str">
        <f>VLOOKUP(I243,Händleradressen!$B$3:$E$6,4,0)</f>
        <v>Düsseldorf</v>
      </c>
      <c r="P243" s="29">
        <f t="shared" si="9"/>
        <v>3469.4</v>
      </c>
      <c r="Q243" s="29">
        <f t="shared" si="10"/>
        <v>659.18600000000004</v>
      </c>
      <c r="R243" s="29">
        <f t="shared" si="11"/>
        <v>4128.5860000000002</v>
      </c>
    </row>
    <row r="244" spans="1:18" x14ac:dyDescent="0.25">
      <c r="A244" s="26">
        <v>297</v>
      </c>
      <c r="B244" s="27" t="s">
        <v>18</v>
      </c>
      <c r="C244" s="27" t="s">
        <v>9</v>
      </c>
      <c r="D244" s="27" t="s">
        <v>10</v>
      </c>
      <c r="E244" s="27" t="s">
        <v>3</v>
      </c>
      <c r="F244" s="28">
        <v>412</v>
      </c>
      <c r="G244" s="29">
        <v>0.75</v>
      </c>
      <c r="H244" s="40">
        <v>41453</v>
      </c>
      <c r="I244" s="27" t="s">
        <v>4</v>
      </c>
      <c r="J244" s="30" t="s">
        <v>11</v>
      </c>
      <c r="K244" s="30"/>
      <c r="L244" s="30">
        <v>0.49</v>
      </c>
      <c r="M244" s="27">
        <v>3</v>
      </c>
      <c r="N244" s="31" t="str">
        <f>VLOOKUP(L244,Güteklasse!$B$4:$C$8,2)</f>
        <v>C</v>
      </c>
      <c r="O244" s="27" t="str">
        <f>VLOOKUP(I244,Händleradressen!$B$3:$E$6,4,0)</f>
        <v>Köln</v>
      </c>
      <c r="P244" s="29">
        <f t="shared" si="9"/>
        <v>309</v>
      </c>
      <c r="Q244" s="29">
        <f t="shared" si="10"/>
        <v>58.71</v>
      </c>
      <c r="R244" s="29">
        <f t="shared" si="11"/>
        <v>367.71</v>
      </c>
    </row>
    <row r="245" spans="1:18" x14ac:dyDescent="0.25">
      <c r="A245" s="26">
        <v>29</v>
      </c>
      <c r="B245" s="27" t="s">
        <v>18</v>
      </c>
      <c r="C245" s="27" t="s">
        <v>5</v>
      </c>
      <c r="D245" s="27" t="s">
        <v>74</v>
      </c>
      <c r="E245" s="27" t="s">
        <v>3</v>
      </c>
      <c r="F245" s="28">
        <v>665</v>
      </c>
      <c r="G245" s="29">
        <v>0.77</v>
      </c>
      <c r="H245" s="40">
        <v>41454</v>
      </c>
      <c r="I245" s="27" t="s">
        <v>4</v>
      </c>
      <c r="J245" s="30" t="s">
        <v>11</v>
      </c>
      <c r="K245" s="30"/>
      <c r="L245" s="30">
        <v>0.06</v>
      </c>
      <c r="M245" s="27">
        <v>2</v>
      </c>
      <c r="N245" s="31" t="str">
        <f>VLOOKUP(L245,Güteklasse!$B$4:$C$8,2)</f>
        <v>A</v>
      </c>
      <c r="O245" s="27" t="str">
        <f>VLOOKUP(I245,Händleradressen!$B$3:$E$6,4,0)</f>
        <v>Köln</v>
      </c>
      <c r="P245" s="29">
        <f t="shared" si="9"/>
        <v>512.05000000000007</v>
      </c>
      <c r="Q245" s="29">
        <f t="shared" si="10"/>
        <v>97.289500000000018</v>
      </c>
      <c r="R245" s="29">
        <f t="shared" si="11"/>
        <v>609.33950000000004</v>
      </c>
    </row>
    <row r="246" spans="1:18" x14ac:dyDescent="0.25">
      <c r="A246" s="26">
        <v>74</v>
      </c>
      <c r="B246" s="27" t="s">
        <v>18</v>
      </c>
      <c r="C246" s="27" t="s">
        <v>15</v>
      </c>
      <c r="D246" s="27" t="s">
        <v>13</v>
      </c>
      <c r="E246" s="27" t="s">
        <v>3</v>
      </c>
      <c r="F246" s="28">
        <v>591</v>
      </c>
      <c r="G246" s="29">
        <v>0.53</v>
      </c>
      <c r="H246" s="40">
        <v>41455</v>
      </c>
      <c r="I246" s="27" t="s">
        <v>4</v>
      </c>
      <c r="J246" s="30" t="s">
        <v>11</v>
      </c>
      <c r="K246" s="30"/>
      <c r="L246" s="30">
        <v>0.13</v>
      </c>
      <c r="M246" s="27">
        <v>3</v>
      </c>
      <c r="N246" s="31" t="str">
        <f>VLOOKUP(L246,Güteklasse!$B$4:$C$8,2)</f>
        <v>A</v>
      </c>
      <c r="O246" s="27" t="str">
        <f>VLOOKUP(I246,Händleradressen!$B$3:$E$6,4,0)</f>
        <v>Köln</v>
      </c>
      <c r="P246" s="29">
        <f t="shared" si="9"/>
        <v>313.23</v>
      </c>
      <c r="Q246" s="29">
        <f t="shared" si="10"/>
        <v>59.513700000000007</v>
      </c>
      <c r="R246" s="29">
        <f t="shared" si="11"/>
        <v>372.74370000000005</v>
      </c>
    </row>
    <row r="247" spans="1:18" x14ac:dyDescent="0.25">
      <c r="A247" s="26">
        <v>581</v>
      </c>
      <c r="B247" s="27" t="s">
        <v>18</v>
      </c>
      <c r="C247" s="27" t="s">
        <v>5</v>
      </c>
      <c r="D247" s="27" t="s">
        <v>13</v>
      </c>
      <c r="E247" s="27" t="s">
        <v>3</v>
      </c>
      <c r="F247" s="28">
        <v>999999</v>
      </c>
      <c r="G247" s="29">
        <v>0.77</v>
      </c>
      <c r="H247" s="40">
        <v>41456</v>
      </c>
      <c r="I247" s="27" t="s">
        <v>8</v>
      </c>
      <c r="J247" s="30"/>
      <c r="K247" s="30"/>
      <c r="L247" s="30">
        <v>0.97</v>
      </c>
      <c r="M247" s="27">
        <v>4</v>
      </c>
      <c r="N247" s="31" t="str">
        <f>VLOOKUP(L247,Güteklasse!$B$4:$C$8,2)</f>
        <v>E</v>
      </c>
      <c r="O247" s="27" t="str">
        <f>VLOOKUP(I247,Händleradressen!$B$3:$E$6,4,0)</f>
        <v>Düsseldorf</v>
      </c>
      <c r="P247" s="29">
        <f t="shared" si="9"/>
        <v>769999.23</v>
      </c>
      <c r="Q247" s="29">
        <f t="shared" si="10"/>
        <v>146299.85370000001</v>
      </c>
      <c r="R247" s="29">
        <f t="shared" si="11"/>
        <v>916299.08369999996</v>
      </c>
    </row>
    <row r="248" spans="1:18" x14ac:dyDescent="0.25">
      <c r="A248" s="26">
        <v>133</v>
      </c>
      <c r="B248" s="27" t="s">
        <v>17</v>
      </c>
      <c r="C248" s="27" t="s">
        <v>5</v>
      </c>
      <c r="D248" s="27" t="s">
        <v>2</v>
      </c>
      <c r="E248" s="27" t="s">
        <v>3</v>
      </c>
      <c r="F248" s="28">
        <v>1000</v>
      </c>
      <c r="G248" s="29">
        <v>0.77</v>
      </c>
      <c r="H248" s="40">
        <v>41457</v>
      </c>
      <c r="I248" s="27" t="s">
        <v>8</v>
      </c>
      <c r="J248" s="30" t="s">
        <v>11</v>
      </c>
      <c r="K248" s="30"/>
      <c r="L248" s="30">
        <v>0.22</v>
      </c>
      <c r="M248" s="27">
        <v>3</v>
      </c>
      <c r="N248" s="31" t="str">
        <f>VLOOKUP(L248,Güteklasse!$B$4:$C$8,2)</f>
        <v>A</v>
      </c>
      <c r="O248" s="27" t="str">
        <f>VLOOKUP(I248,Händleradressen!$B$3:$E$6,4,0)</f>
        <v>Düsseldorf</v>
      </c>
      <c r="P248" s="29">
        <f t="shared" si="9"/>
        <v>770</v>
      </c>
      <c r="Q248" s="29">
        <f t="shared" si="10"/>
        <v>146.30000000000001</v>
      </c>
      <c r="R248" s="29">
        <f t="shared" si="11"/>
        <v>916.3</v>
      </c>
    </row>
    <row r="249" spans="1:18" x14ac:dyDescent="0.25">
      <c r="A249" s="26">
        <v>292</v>
      </c>
      <c r="B249" s="27" t="s">
        <v>18</v>
      </c>
      <c r="C249" s="27" t="s">
        <v>9</v>
      </c>
      <c r="D249" s="27" t="s">
        <v>16</v>
      </c>
      <c r="E249" s="27" t="s">
        <v>3</v>
      </c>
      <c r="F249" s="28">
        <v>603</v>
      </c>
      <c r="G249" s="29">
        <v>0.52</v>
      </c>
      <c r="H249" s="40">
        <v>41458</v>
      </c>
      <c r="I249" s="27" t="s">
        <v>4</v>
      </c>
      <c r="J249" s="30" t="s">
        <v>11</v>
      </c>
      <c r="K249" s="30"/>
      <c r="L249" s="30">
        <v>0.48</v>
      </c>
      <c r="M249" s="27">
        <v>3</v>
      </c>
      <c r="N249" s="31" t="str">
        <f>VLOOKUP(L249,Güteklasse!$B$4:$C$8,2)</f>
        <v>C</v>
      </c>
      <c r="O249" s="27" t="str">
        <f>VLOOKUP(I249,Händleradressen!$B$3:$E$6,4,0)</f>
        <v>Köln</v>
      </c>
      <c r="P249" s="29">
        <f t="shared" si="9"/>
        <v>313.56</v>
      </c>
      <c r="Q249" s="29">
        <f t="shared" si="10"/>
        <v>59.5764</v>
      </c>
      <c r="R249" s="29">
        <f t="shared" si="11"/>
        <v>373.13639999999998</v>
      </c>
    </row>
    <row r="250" spans="1:18" x14ac:dyDescent="0.25">
      <c r="A250" s="26">
        <v>350</v>
      </c>
      <c r="B250" s="27" t="s">
        <v>17</v>
      </c>
      <c r="C250" s="27" t="s">
        <v>1</v>
      </c>
      <c r="D250" s="27" t="s">
        <v>6</v>
      </c>
      <c r="E250" s="27" t="s">
        <v>3</v>
      </c>
      <c r="F250" s="28">
        <v>535</v>
      </c>
      <c r="G250" s="29">
        <v>0.59</v>
      </c>
      <c r="H250" s="40">
        <v>41459</v>
      </c>
      <c r="I250" s="27" t="s">
        <v>12</v>
      </c>
      <c r="J250" s="30" t="s">
        <v>11</v>
      </c>
      <c r="K250" s="30"/>
      <c r="L250" s="30">
        <v>0.57999999999999996</v>
      </c>
      <c r="M250" s="27">
        <v>2</v>
      </c>
      <c r="N250" s="31" t="str">
        <f>VLOOKUP(L250,Güteklasse!$B$4:$C$8,2)</f>
        <v>D</v>
      </c>
      <c r="O250" s="27" t="str">
        <f>VLOOKUP(I250,Händleradressen!$B$3:$E$6,4,0)</f>
        <v>Hamburg</v>
      </c>
      <c r="P250" s="29">
        <f t="shared" si="9"/>
        <v>315.64999999999998</v>
      </c>
      <c r="Q250" s="29">
        <f t="shared" si="10"/>
        <v>59.973499999999994</v>
      </c>
      <c r="R250" s="29">
        <f t="shared" si="11"/>
        <v>375.62349999999998</v>
      </c>
    </row>
    <row r="251" spans="1:18" x14ac:dyDescent="0.25">
      <c r="A251" s="26">
        <v>418</v>
      </c>
      <c r="B251" s="27" t="s">
        <v>0</v>
      </c>
      <c r="C251" s="27" t="s">
        <v>9</v>
      </c>
      <c r="D251" s="27" t="s">
        <v>6</v>
      </c>
      <c r="E251" s="27" t="s">
        <v>3</v>
      </c>
      <c r="F251" s="28">
        <v>3453</v>
      </c>
      <c r="G251" s="29">
        <v>0.79</v>
      </c>
      <c r="H251" s="40">
        <v>41460</v>
      </c>
      <c r="I251" s="27" t="s">
        <v>12</v>
      </c>
      <c r="J251" s="30"/>
      <c r="K251" s="30"/>
      <c r="L251" s="30">
        <v>0.71</v>
      </c>
      <c r="M251" s="27">
        <v>1</v>
      </c>
      <c r="N251" s="31" t="str">
        <f>VLOOKUP(L251,Güteklasse!$B$4:$C$8,2)</f>
        <v>D</v>
      </c>
      <c r="O251" s="27" t="str">
        <f>VLOOKUP(I251,Händleradressen!$B$3:$E$6,4,0)</f>
        <v>Hamburg</v>
      </c>
      <c r="P251" s="29">
        <f t="shared" si="9"/>
        <v>2727.8700000000003</v>
      </c>
      <c r="Q251" s="29">
        <f t="shared" si="10"/>
        <v>518.29530000000011</v>
      </c>
      <c r="R251" s="29">
        <f t="shared" si="11"/>
        <v>3246.1653000000006</v>
      </c>
    </row>
    <row r="252" spans="1:18" x14ac:dyDescent="0.25">
      <c r="A252" s="26">
        <v>362</v>
      </c>
      <c r="B252" s="27" t="s">
        <v>0</v>
      </c>
      <c r="C252" s="27" t="s">
        <v>5</v>
      </c>
      <c r="D252" s="27" t="s">
        <v>2</v>
      </c>
      <c r="E252" s="27" t="s">
        <v>3</v>
      </c>
      <c r="F252" s="28">
        <v>342</v>
      </c>
      <c r="G252" s="29">
        <v>0.93</v>
      </c>
      <c r="H252" s="40">
        <v>41461</v>
      </c>
      <c r="I252" s="27" t="s">
        <v>4</v>
      </c>
      <c r="J252" s="30" t="s">
        <v>11</v>
      </c>
      <c r="K252" s="30"/>
      <c r="L252" s="30">
        <v>0.6</v>
      </c>
      <c r="M252" s="27">
        <v>4</v>
      </c>
      <c r="N252" s="31" t="str">
        <f>VLOOKUP(L252,Güteklasse!$B$4:$C$8,2)</f>
        <v>D</v>
      </c>
      <c r="O252" s="27" t="str">
        <f>VLOOKUP(I252,Händleradressen!$B$3:$E$6,4,0)</f>
        <v>Köln</v>
      </c>
      <c r="P252" s="29">
        <f t="shared" si="9"/>
        <v>318.06</v>
      </c>
      <c r="Q252" s="29">
        <f t="shared" si="10"/>
        <v>60.431400000000004</v>
      </c>
      <c r="R252" s="29">
        <f t="shared" si="11"/>
        <v>378.4914</v>
      </c>
    </row>
    <row r="253" spans="1:18" x14ac:dyDescent="0.25">
      <c r="A253" s="26">
        <v>347</v>
      </c>
      <c r="B253" s="27" t="s">
        <v>18</v>
      </c>
      <c r="C253" s="27" t="s">
        <v>1</v>
      </c>
      <c r="D253" s="27" t="s">
        <v>13</v>
      </c>
      <c r="E253" s="27" t="s">
        <v>7</v>
      </c>
      <c r="F253" s="28">
        <v>7</v>
      </c>
      <c r="G253" s="29">
        <v>45.61</v>
      </c>
      <c r="H253" s="40">
        <v>41462</v>
      </c>
      <c r="I253" s="27" t="s">
        <v>4</v>
      </c>
      <c r="J253" s="30" t="s">
        <v>11</v>
      </c>
      <c r="K253" s="30" t="s">
        <v>11</v>
      </c>
      <c r="L253" s="30">
        <v>0.57999999999999996</v>
      </c>
      <c r="M253" s="27">
        <v>4</v>
      </c>
      <c r="N253" s="31" t="str">
        <f>VLOOKUP(L253,Güteklasse!$B$4:$C$8,2)</f>
        <v>D</v>
      </c>
      <c r="O253" s="27" t="str">
        <f>VLOOKUP(I253,Händleradressen!$B$3:$E$6,4,0)</f>
        <v>Köln</v>
      </c>
      <c r="P253" s="29">
        <f t="shared" si="9"/>
        <v>319.27</v>
      </c>
      <c r="Q253" s="29">
        <f t="shared" si="10"/>
        <v>60.661299999999997</v>
      </c>
      <c r="R253" s="29">
        <f t="shared" si="11"/>
        <v>379.93129999999996</v>
      </c>
    </row>
    <row r="254" spans="1:18" x14ac:dyDescent="0.25">
      <c r="A254" s="26">
        <v>380</v>
      </c>
      <c r="B254" s="27" t="s">
        <v>18</v>
      </c>
      <c r="C254" s="27" t="s">
        <v>5</v>
      </c>
      <c r="D254" s="27" t="s">
        <v>13</v>
      </c>
      <c r="E254" s="27" t="s">
        <v>3</v>
      </c>
      <c r="F254" s="28">
        <v>783</v>
      </c>
      <c r="G254" s="29">
        <v>0.79</v>
      </c>
      <c r="H254" s="40">
        <v>41463</v>
      </c>
      <c r="I254" s="27" t="s">
        <v>12</v>
      </c>
      <c r="J254" s="30"/>
      <c r="K254" s="30"/>
      <c r="L254" s="30">
        <v>0.63</v>
      </c>
      <c r="M254" s="27">
        <v>1</v>
      </c>
      <c r="N254" s="31" t="str">
        <f>VLOOKUP(L254,Güteklasse!$B$4:$C$8,2)</f>
        <v>D</v>
      </c>
      <c r="O254" s="27" t="str">
        <f>VLOOKUP(I254,Händleradressen!$B$3:$E$6,4,0)</f>
        <v>Hamburg</v>
      </c>
      <c r="P254" s="29">
        <f t="shared" si="9"/>
        <v>618.57000000000005</v>
      </c>
      <c r="Q254" s="29">
        <f t="shared" si="10"/>
        <v>117.52830000000002</v>
      </c>
      <c r="R254" s="29">
        <f t="shared" si="11"/>
        <v>736.09830000000011</v>
      </c>
    </row>
    <row r="255" spans="1:18" x14ac:dyDescent="0.25">
      <c r="A255" s="26">
        <v>131</v>
      </c>
      <c r="B255" s="27" t="s">
        <v>17</v>
      </c>
      <c r="C255" s="27" t="s">
        <v>5</v>
      </c>
      <c r="D255" s="27" t="s">
        <v>16</v>
      </c>
      <c r="E255" s="27" t="s">
        <v>3</v>
      </c>
      <c r="F255" s="28">
        <v>742</v>
      </c>
      <c r="G255" s="29">
        <v>0.44</v>
      </c>
      <c r="H255" s="40">
        <v>41464</v>
      </c>
      <c r="I255" s="27" t="s">
        <v>8</v>
      </c>
      <c r="J255" s="30"/>
      <c r="K255" s="30"/>
      <c r="L255" s="30">
        <v>0.22</v>
      </c>
      <c r="M255" s="27">
        <v>4</v>
      </c>
      <c r="N255" s="31" t="str">
        <f>VLOOKUP(L255,Güteklasse!$B$4:$C$8,2)</f>
        <v>A</v>
      </c>
      <c r="O255" s="27" t="str">
        <f>VLOOKUP(I255,Händleradressen!$B$3:$E$6,4,0)</f>
        <v>Düsseldorf</v>
      </c>
      <c r="P255" s="29">
        <f t="shared" si="9"/>
        <v>326.48</v>
      </c>
      <c r="Q255" s="29">
        <f t="shared" si="10"/>
        <v>62.031200000000005</v>
      </c>
      <c r="R255" s="29">
        <f t="shared" si="11"/>
        <v>388.51120000000003</v>
      </c>
    </row>
    <row r="256" spans="1:18" x14ac:dyDescent="0.25">
      <c r="A256" s="26">
        <v>197</v>
      </c>
      <c r="B256" s="27" t="s">
        <v>18</v>
      </c>
      <c r="C256" s="27" t="s">
        <v>1</v>
      </c>
      <c r="D256" s="27" t="s">
        <v>10</v>
      </c>
      <c r="E256" s="27" t="s">
        <v>3</v>
      </c>
      <c r="F256" s="28">
        <v>734</v>
      </c>
      <c r="G256" s="29">
        <v>0.45</v>
      </c>
      <c r="H256" s="40">
        <v>41465</v>
      </c>
      <c r="I256" s="27" t="s">
        <v>12</v>
      </c>
      <c r="J256" s="30" t="s">
        <v>11</v>
      </c>
      <c r="K256" s="30"/>
      <c r="L256" s="30">
        <v>0.34</v>
      </c>
      <c r="M256" s="27">
        <v>4</v>
      </c>
      <c r="N256" s="31" t="str">
        <f>VLOOKUP(L256,Güteklasse!$B$4:$C$8,2)</f>
        <v>B</v>
      </c>
      <c r="O256" s="27" t="str">
        <f>VLOOKUP(I256,Händleradressen!$B$3:$E$6,4,0)</f>
        <v>Hamburg</v>
      </c>
      <c r="P256" s="29">
        <f t="shared" si="9"/>
        <v>330.3</v>
      </c>
      <c r="Q256" s="29">
        <f t="shared" si="10"/>
        <v>62.757000000000005</v>
      </c>
      <c r="R256" s="29">
        <f t="shared" si="11"/>
        <v>393.05700000000002</v>
      </c>
    </row>
    <row r="257" spans="1:18" x14ac:dyDescent="0.25">
      <c r="A257" s="26">
        <v>494</v>
      </c>
      <c r="B257" s="27" t="s">
        <v>17</v>
      </c>
      <c r="C257" s="27" t="s">
        <v>5</v>
      </c>
      <c r="D257" s="27" t="s">
        <v>2</v>
      </c>
      <c r="E257" s="27" t="s">
        <v>3</v>
      </c>
      <c r="F257" s="28">
        <v>985</v>
      </c>
      <c r="G257" s="29">
        <v>0.8</v>
      </c>
      <c r="H257" s="40">
        <v>41466</v>
      </c>
      <c r="I257" s="27" t="s">
        <v>4</v>
      </c>
      <c r="J257" s="30" t="s">
        <v>11</v>
      </c>
      <c r="K257" s="30"/>
      <c r="L257" s="30">
        <v>0.84</v>
      </c>
      <c r="M257" s="27">
        <v>3</v>
      </c>
      <c r="N257" s="31" t="str">
        <f>VLOOKUP(L257,Güteklasse!$B$4:$C$8,2)</f>
        <v>D</v>
      </c>
      <c r="O257" s="27" t="str">
        <f>VLOOKUP(I257,Händleradressen!$B$3:$E$6,4,0)</f>
        <v>Köln</v>
      </c>
      <c r="P257" s="29">
        <f t="shared" si="9"/>
        <v>788</v>
      </c>
      <c r="Q257" s="29">
        <f t="shared" si="10"/>
        <v>149.72</v>
      </c>
      <c r="R257" s="29">
        <f t="shared" si="11"/>
        <v>937.72</v>
      </c>
    </row>
    <row r="258" spans="1:18" x14ac:dyDescent="0.25">
      <c r="A258" s="26">
        <v>409</v>
      </c>
      <c r="B258" s="27" t="s">
        <v>0</v>
      </c>
      <c r="C258" s="27" t="s">
        <v>5</v>
      </c>
      <c r="D258" s="27" t="s">
        <v>13</v>
      </c>
      <c r="E258" s="27" t="s">
        <v>3</v>
      </c>
      <c r="F258" s="28">
        <v>345</v>
      </c>
      <c r="G258" s="29">
        <v>0.96</v>
      </c>
      <c r="H258" s="40">
        <v>41467</v>
      </c>
      <c r="I258" s="27" t="s">
        <v>14</v>
      </c>
      <c r="J258" s="30" t="s">
        <v>11</v>
      </c>
      <c r="K258" s="30"/>
      <c r="L258" s="30">
        <v>0.68</v>
      </c>
      <c r="M258" s="27">
        <v>2</v>
      </c>
      <c r="N258" s="31" t="str">
        <f>VLOOKUP(L258,Güteklasse!$B$4:$C$8,2)</f>
        <v>D</v>
      </c>
      <c r="O258" s="27" t="str">
        <f>VLOOKUP(I258,Händleradressen!$B$3:$E$6,4,0)</f>
        <v>München</v>
      </c>
      <c r="P258" s="29">
        <f t="shared" si="9"/>
        <v>331.2</v>
      </c>
      <c r="Q258" s="29">
        <f t="shared" si="10"/>
        <v>62.927999999999997</v>
      </c>
      <c r="R258" s="29">
        <f t="shared" si="11"/>
        <v>394.12799999999999</v>
      </c>
    </row>
    <row r="259" spans="1:18" x14ac:dyDescent="0.25">
      <c r="A259" s="26">
        <v>310</v>
      </c>
      <c r="B259" s="27" t="s">
        <v>17</v>
      </c>
      <c r="C259" s="27" t="s">
        <v>15</v>
      </c>
      <c r="D259" s="27" t="s">
        <v>13</v>
      </c>
      <c r="E259" s="27" t="s">
        <v>3</v>
      </c>
      <c r="F259" s="28">
        <v>897</v>
      </c>
      <c r="G259" s="29">
        <v>0.37</v>
      </c>
      <c r="H259" s="40">
        <v>41468</v>
      </c>
      <c r="I259" s="27" t="s">
        <v>4</v>
      </c>
      <c r="J259" s="30" t="s">
        <v>11</v>
      </c>
      <c r="K259" s="30"/>
      <c r="L259" s="30">
        <v>0.51</v>
      </c>
      <c r="M259" s="27">
        <v>5</v>
      </c>
      <c r="N259" s="31" t="str">
        <f>VLOOKUP(L259,Güteklasse!$B$4:$C$8,2)</f>
        <v>C</v>
      </c>
      <c r="O259" s="27" t="str">
        <f>VLOOKUP(I259,Händleradressen!$B$3:$E$6,4,0)</f>
        <v>Köln</v>
      </c>
      <c r="P259" s="29">
        <f t="shared" si="9"/>
        <v>331.89</v>
      </c>
      <c r="Q259" s="29">
        <f t="shared" si="10"/>
        <v>63.059100000000001</v>
      </c>
      <c r="R259" s="29">
        <f t="shared" si="11"/>
        <v>394.94909999999999</v>
      </c>
    </row>
    <row r="260" spans="1:18" x14ac:dyDescent="0.25">
      <c r="A260" s="26">
        <v>449</v>
      </c>
      <c r="B260" s="27" t="s">
        <v>18</v>
      </c>
      <c r="C260" s="27" t="s">
        <v>15</v>
      </c>
      <c r="D260" s="27" t="s">
        <v>74</v>
      </c>
      <c r="E260" s="27" t="s">
        <v>3</v>
      </c>
      <c r="F260" s="28">
        <v>652</v>
      </c>
      <c r="G260" s="29">
        <v>0.81</v>
      </c>
      <c r="H260" s="40">
        <v>41469</v>
      </c>
      <c r="I260" s="27" t="s">
        <v>12</v>
      </c>
      <c r="J260" s="30"/>
      <c r="K260" s="30"/>
      <c r="L260" s="30">
        <v>0.75</v>
      </c>
      <c r="M260" s="27">
        <v>5</v>
      </c>
      <c r="N260" s="31" t="str">
        <f>VLOOKUP(L260,Güteklasse!$B$4:$C$8,2)</f>
        <v>D</v>
      </c>
      <c r="O260" s="27" t="str">
        <f>VLOOKUP(I260,Händleradressen!$B$3:$E$6,4,0)</f>
        <v>Hamburg</v>
      </c>
      <c r="P260" s="29">
        <f t="shared" si="9"/>
        <v>528.12</v>
      </c>
      <c r="Q260" s="29">
        <f t="shared" si="10"/>
        <v>100.3428</v>
      </c>
      <c r="R260" s="29">
        <f t="shared" si="11"/>
        <v>628.46280000000002</v>
      </c>
    </row>
    <row r="261" spans="1:18" x14ac:dyDescent="0.25">
      <c r="A261" s="26">
        <v>271</v>
      </c>
      <c r="B261" s="27" t="s">
        <v>17</v>
      </c>
      <c r="C261" s="27" t="s">
        <v>5</v>
      </c>
      <c r="D261" s="27" t="s">
        <v>13</v>
      </c>
      <c r="E261" s="27" t="s">
        <v>3</v>
      </c>
      <c r="F261" s="28">
        <v>490</v>
      </c>
      <c r="G261" s="29">
        <v>0.68</v>
      </c>
      <c r="H261" s="40">
        <v>41470</v>
      </c>
      <c r="I261" s="27" t="s">
        <v>14</v>
      </c>
      <c r="J261" s="30"/>
      <c r="K261" s="30"/>
      <c r="L261" s="30">
        <v>0.43</v>
      </c>
      <c r="M261" s="27">
        <v>3</v>
      </c>
      <c r="N261" s="31" t="str">
        <f>VLOOKUP(L261,Güteklasse!$B$4:$C$8,2)</f>
        <v>B</v>
      </c>
      <c r="O261" s="27" t="str">
        <f>VLOOKUP(I261,Händleradressen!$B$3:$E$6,4,0)</f>
        <v>München</v>
      </c>
      <c r="P261" s="29">
        <f t="shared" si="9"/>
        <v>333.20000000000005</v>
      </c>
      <c r="Q261" s="29">
        <f t="shared" si="10"/>
        <v>63.308000000000007</v>
      </c>
      <c r="R261" s="29">
        <f t="shared" si="11"/>
        <v>396.50800000000004</v>
      </c>
    </row>
    <row r="262" spans="1:18" x14ac:dyDescent="0.25">
      <c r="A262" s="26">
        <v>535</v>
      </c>
      <c r="B262" s="27" t="s">
        <v>18</v>
      </c>
      <c r="C262" s="27" t="s">
        <v>1</v>
      </c>
      <c r="D262" s="27" t="s">
        <v>13</v>
      </c>
      <c r="E262" s="27" t="s">
        <v>3</v>
      </c>
      <c r="F262" s="28">
        <v>891</v>
      </c>
      <c r="G262" s="29">
        <v>0.82</v>
      </c>
      <c r="H262" s="40">
        <v>41471</v>
      </c>
      <c r="I262" s="27" t="s">
        <v>4</v>
      </c>
      <c r="J262" s="30" t="s">
        <v>11</v>
      </c>
      <c r="K262" s="30"/>
      <c r="L262" s="30">
        <v>0.91</v>
      </c>
      <c r="M262" s="27">
        <v>1</v>
      </c>
      <c r="N262" s="31" t="str">
        <f>VLOOKUP(L262,Güteklasse!$B$4:$C$8,2)</f>
        <v>E</v>
      </c>
      <c r="O262" s="27" t="str">
        <f>VLOOKUP(I262,Händleradressen!$B$3:$E$6,4,0)</f>
        <v>Köln</v>
      </c>
      <c r="P262" s="29">
        <f t="shared" ref="P262:P325" si="12">F262*G262</f>
        <v>730.62</v>
      </c>
      <c r="Q262" s="29">
        <f t="shared" ref="Q262:Q325" si="13">P262*$P$1</f>
        <v>138.81780000000001</v>
      </c>
      <c r="R262" s="29">
        <f t="shared" ref="R262:R325" si="14">P262+Q262</f>
        <v>869.43780000000004</v>
      </c>
    </row>
    <row r="263" spans="1:18" x14ac:dyDescent="0.25">
      <c r="A263" s="26">
        <v>290</v>
      </c>
      <c r="B263" s="27" t="s">
        <v>0</v>
      </c>
      <c r="C263" s="27" t="s">
        <v>5</v>
      </c>
      <c r="D263" s="27" t="s">
        <v>6</v>
      </c>
      <c r="E263" s="27" t="s">
        <v>3</v>
      </c>
      <c r="F263" s="28">
        <v>2122</v>
      </c>
      <c r="G263" s="29">
        <v>0.83</v>
      </c>
      <c r="H263" s="40">
        <v>41472</v>
      </c>
      <c r="I263" s="27" t="s">
        <v>14</v>
      </c>
      <c r="J263" s="30"/>
      <c r="K263" s="30"/>
      <c r="L263" s="30">
        <v>0.48</v>
      </c>
      <c r="M263" s="27">
        <v>1</v>
      </c>
      <c r="N263" s="31" t="str">
        <f>VLOOKUP(L263,Güteklasse!$B$4:$C$8,2)</f>
        <v>C</v>
      </c>
      <c r="O263" s="27" t="str">
        <f>VLOOKUP(I263,Händleradressen!$B$3:$E$6,4,0)</f>
        <v>München</v>
      </c>
      <c r="P263" s="29">
        <f t="shared" si="12"/>
        <v>1761.26</v>
      </c>
      <c r="Q263" s="29">
        <f t="shared" si="13"/>
        <v>334.63940000000002</v>
      </c>
      <c r="R263" s="29">
        <f t="shared" si="14"/>
        <v>2095.8994000000002</v>
      </c>
    </row>
    <row r="264" spans="1:18" x14ac:dyDescent="0.25">
      <c r="A264" s="26">
        <v>354</v>
      </c>
      <c r="B264" s="27" t="s">
        <v>0</v>
      </c>
      <c r="C264" s="27" t="s">
        <v>9</v>
      </c>
      <c r="D264" s="27" t="s">
        <v>10</v>
      </c>
      <c r="E264" s="27" t="s">
        <v>3</v>
      </c>
      <c r="F264" s="28">
        <v>1237</v>
      </c>
      <c r="G264" s="29">
        <v>0.27</v>
      </c>
      <c r="H264" s="40">
        <v>41473</v>
      </c>
      <c r="I264" s="27" t="s">
        <v>12</v>
      </c>
      <c r="J264" s="30" t="s">
        <v>11</v>
      </c>
      <c r="K264" s="30"/>
      <c r="L264" s="30">
        <v>0.59</v>
      </c>
      <c r="M264" s="27">
        <v>4</v>
      </c>
      <c r="N264" s="31" t="str">
        <f>VLOOKUP(L264,Güteklasse!$B$4:$C$8,2)</f>
        <v>D</v>
      </c>
      <c r="O264" s="27" t="str">
        <f>VLOOKUP(I264,Händleradressen!$B$3:$E$6,4,0)</f>
        <v>Hamburg</v>
      </c>
      <c r="P264" s="29">
        <f t="shared" si="12"/>
        <v>333.99</v>
      </c>
      <c r="Q264" s="29">
        <f t="shared" si="13"/>
        <v>63.458100000000002</v>
      </c>
      <c r="R264" s="29">
        <f t="shared" si="14"/>
        <v>397.44810000000001</v>
      </c>
    </row>
    <row r="265" spans="1:18" x14ac:dyDescent="0.25">
      <c r="A265" s="26">
        <v>584</v>
      </c>
      <c r="B265" s="27" t="s">
        <v>0</v>
      </c>
      <c r="C265" s="27" t="s">
        <v>15</v>
      </c>
      <c r="D265" s="27" t="s">
        <v>13</v>
      </c>
      <c r="E265" s="27" t="s">
        <v>3</v>
      </c>
      <c r="F265" s="28">
        <v>4564</v>
      </c>
      <c r="G265" s="29">
        <v>0.83</v>
      </c>
      <c r="H265" s="40">
        <v>41474</v>
      </c>
      <c r="I265" s="27" t="s">
        <v>14</v>
      </c>
      <c r="J265" s="30"/>
      <c r="K265" s="30"/>
      <c r="L265" s="30">
        <v>0.98</v>
      </c>
      <c r="M265" s="27">
        <v>1</v>
      </c>
      <c r="N265" s="31" t="str">
        <f>VLOOKUP(L265,Güteklasse!$B$4:$C$8,2)</f>
        <v>E</v>
      </c>
      <c r="O265" s="27" t="str">
        <f>VLOOKUP(I265,Händleradressen!$B$3:$E$6,4,0)</f>
        <v>München</v>
      </c>
      <c r="P265" s="29">
        <f t="shared" si="12"/>
        <v>3788.12</v>
      </c>
      <c r="Q265" s="29">
        <f t="shared" si="13"/>
        <v>719.74279999999999</v>
      </c>
      <c r="R265" s="29">
        <f t="shared" si="14"/>
        <v>4507.8627999999999</v>
      </c>
    </row>
    <row r="266" spans="1:18" x14ac:dyDescent="0.25">
      <c r="A266" s="26">
        <v>405</v>
      </c>
      <c r="B266" s="27" t="s">
        <v>18</v>
      </c>
      <c r="C266" s="27" t="s">
        <v>15</v>
      </c>
      <c r="D266" s="27" t="s">
        <v>13</v>
      </c>
      <c r="E266" s="27" t="s">
        <v>3</v>
      </c>
      <c r="F266" s="28">
        <v>646</v>
      </c>
      <c r="G266" s="29">
        <v>0.52</v>
      </c>
      <c r="H266" s="40">
        <v>41475</v>
      </c>
      <c r="I266" s="27" t="s">
        <v>14</v>
      </c>
      <c r="J266" s="30" t="s">
        <v>11</v>
      </c>
      <c r="K266" s="30"/>
      <c r="L266" s="30">
        <v>0.67</v>
      </c>
      <c r="M266" s="27">
        <v>4</v>
      </c>
      <c r="N266" s="31" t="str">
        <f>VLOOKUP(L266,Güteklasse!$B$4:$C$8,2)</f>
        <v>D</v>
      </c>
      <c r="O266" s="27" t="str">
        <f>VLOOKUP(I266,Händleradressen!$B$3:$E$6,4,0)</f>
        <v>München</v>
      </c>
      <c r="P266" s="29">
        <f t="shared" si="12"/>
        <v>335.92</v>
      </c>
      <c r="Q266" s="29">
        <f t="shared" si="13"/>
        <v>63.824800000000003</v>
      </c>
      <c r="R266" s="29">
        <f t="shared" si="14"/>
        <v>399.7448</v>
      </c>
    </row>
    <row r="267" spans="1:18" x14ac:dyDescent="0.25">
      <c r="A267" s="26">
        <v>30</v>
      </c>
      <c r="B267" s="27" t="s">
        <v>18</v>
      </c>
      <c r="C267" s="27" t="s">
        <v>15</v>
      </c>
      <c r="D267" s="27" t="s">
        <v>10</v>
      </c>
      <c r="E267" s="27" t="s">
        <v>3</v>
      </c>
      <c r="F267" s="28">
        <v>993</v>
      </c>
      <c r="G267" s="29">
        <v>0.84</v>
      </c>
      <c r="H267" s="40">
        <v>41476</v>
      </c>
      <c r="I267" s="27" t="s">
        <v>12</v>
      </c>
      <c r="J267" s="30" t="s">
        <v>11</v>
      </c>
      <c r="K267" s="30"/>
      <c r="L267" s="30">
        <v>0</v>
      </c>
      <c r="M267" s="27">
        <v>2</v>
      </c>
      <c r="N267" s="31" t="str">
        <f>VLOOKUP(L267,Güteklasse!$B$4:$C$8,2)</f>
        <v>A</v>
      </c>
      <c r="O267" s="27" t="str">
        <f>VLOOKUP(I267,Händleradressen!$B$3:$E$6,4,0)</f>
        <v>Hamburg</v>
      </c>
      <c r="P267" s="29">
        <f t="shared" si="12"/>
        <v>834.12</v>
      </c>
      <c r="Q267" s="29">
        <f t="shared" si="13"/>
        <v>158.4828</v>
      </c>
      <c r="R267" s="29">
        <f t="shared" si="14"/>
        <v>992.6028</v>
      </c>
    </row>
    <row r="268" spans="1:18" x14ac:dyDescent="0.25">
      <c r="A268" s="26">
        <v>440</v>
      </c>
      <c r="B268" s="27" t="s">
        <v>18</v>
      </c>
      <c r="C268" s="27" t="s">
        <v>15</v>
      </c>
      <c r="D268" s="27" t="s">
        <v>74</v>
      </c>
      <c r="E268" s="27" t="s">
        <v>3</v>
      </c>
      <c r="F268" s="28">
        <v>634</v>
      </c>
      <c r="G268" s="29">
        <v>0.84</v>
      </c>
      <c r="H268" s="40">
        <v>41477</v>
      </c>
      <c r="I268" s="27" t="s">
        <v>8</v>
      </c>
      <c r="J268" s="30"/>
      <c r="K268" s="30"/>
      <c r="L268" s="30">
        <v>0.74</v>
      </c>
      <c r="M268" s="27">
        <v>3</v>
      </c>
      <c r="N268" s="31" t="str">
        <f>VLOOKUP(L268,Güteklasse!$B$4:$C$8,2)</f>
        <v>D</v>
      </c>
      <c r="O268" s="27" t="str">
        <f>VLOOKUP(I268,Händleradressen!$B$3:$E$6,4,0)</f>
        <v>Düsseldorf</v>
      </c>
      <c r="P268" s="29">
        <f t="shared" si="12"/>
        <v>532.55999999999995</v>
      </c>
      <c r="Q268" s="29">
        <f t="shared" si="13"/>
        <v>101.18639999999999</v>
      </c>
      <c r="R268" s="29">
        <f t="shared" si="14"/>
        <v>633.74639999999999</v>
      </c>
    </row>
    <row r="269" spans="1:18" x14ac:dyDescent="0.25">
      <c r="A269" s="26">
        <v>5</v>
      </c>
      <c r="B269" s="27" t="s">
        <v>17</v>
      </c>
      <c r="C269" s="27" t="s">
        <v>5</v>
      </c>
      <c r="D269" s="27" t="s">
        <v>16</v>
      </c>
      <c r="E269" s="27" t="s">
        <v>3</v>
      </c>
      <c r="F269" s="28">
        <v>997</v>
      </c>
      <c r="G269" s="29">
        <v>0.34</v>
      </c>
      <c r="H269" s="40">
        <v>41478</v>
      </c>
      <c r="I269" s="27" t="s">
        <v>4</v>
      </c>
      <c r="J269" s="30"/>
      <c r="K269" s="30"/>
      <c r="L269" s="30">
        <v>0</v>
      </c>
      <c r="M269" s="27">
        <v>5</v>
      </c>
      <c r="N269" s="31" t="str">
        <f>VLOOKUP(L269,Güteklasse!$B$4:$C$8,2)</f>
        <v>A</v>
      </c>
      <c r="O269" s="27" t="str">
        <f>VLOOKUP(I269,Händleradressen!$B$3:$E$6,4,0)</f>
        <v>Köln</v>
      </c>
      <c r="P269" s="29">
        <f t="shared" si="12"/>
        <v>338.98</v>
      </c>
      <c r="Q269" s="29">
        <f t="shared" si="13"/>
        <v>64.406199999999998</v>
      </c>
      <c r="R269" s="29">
        <f t="shared" si="14"/>
        <v>403.38620000000003</v>
      </c>
    </row>
    <row r="270" spans="1:18" x14ac:dyDescent="0.25">
      <c r="A270" s="26">
        <v>172</v>
      </c>
      <c r="B270" s="27" t="s">
        <v>17</v>
      </c>
      <c r="C270" s="27" t="s">
        <v>5</v>
      </c>
      <c r="D270" s="27" t="s">
        <v>6</v>
      </c>
      <c r="E270" s="27" t="s">
        <v>3</v>
      </c>
      <c r="F270" s="28">
        <v>643</v>
      </c>
      <c r="G270" s="29">
        <v>0.85</v>
      </c>
      <c r="H270" s="40">
        <v>41479</v>
      </c>
      <c r="I270" s="27" t="s">
        <v>8</v>
      </c>
      <c r="J270" s="30" t="s">
        <v>11</v>
      </c>
      <c r="K270" s="30"/>
      <c r="L270" s="30">
        <v>0.28999999999999998</v>
      </c>
      <c r="M270" s="27">
        <v>1</v>
      </c>
      <c r="N270" s="31" t="str">
        <f>VLOOKUP(L270,Güteklasse!$B$4:$C$8,2)</f>
        <v>A</v>
      </c>
      <c r="O270" s="27" t="str">
        <f>VLOOKUP(I270,Händleradressen!$B$3:$E$6,4,0)</f>
        <v>Düsseldorf</v>
      </c>
      <c r="P270" s="29">
        <f t="shared" si="12"/>
        <v>546.54999999999995</v>
      </c>
      <c r="Q270" s="29">
        <f t="shared" si="13"/>
        <v>103.8445</v>
      </c>
      <c r="R270" s="29">
        <f t="shared" si="14"/>
        <v>650.39449999999999</v>
      </c>
    </row>
    <row r="271" spans="1:18" x14ac:dyDescent="0.25">
      <c r="A271" s="26">
        <v>86</v>
      </c>
      <c r="B271" s="27" t="s">
        <v>18</v>
      </c>
      <c r="C271" s="27" t="s">
        <v>5</v>
      </c>
      <c r="D271" s="27" t="s">
        <v>10</v>
      </c>
      <c r="E271" s="27" t="s">
        <v>3</v>
      </c>
      <c r="F271" s="28">
        <v>794</v>
      </c>
      <c r="G271" s="29">
        <v>0.86</v>
      </c>
      <c r="H271" s="40">
        <v>41480</v>
      </c>
      <c r="I271" s="27" t="s">
        <v>12</v>
      </c>
      <c r="J271" s="30"/>
      <c r="K271" s="30"/>
      <c r="L271" s="30">
        <v>0.15</v>
      </c>
      <c r="M271" s="27">
        <v>4</v>
      </c>
      <c r="N271" s="31" t="str">
        <f>VLOOKUP(L271,Güteklasse!$B$4:$C$8,2)</f>
        <v>A</v>
      </c>
      <c r="O271" s="27" t="str">
        <f>VLOOKUP(I271,Händleradressen!$B$3:$E$6,4,0)</f>
        <v>Hamburg</v>
      </c>
      <c r="P271" s="29">
        <f t="shared" si="12"/>
        <v>682.84</v>
      </c>
      <c r="Q271" s="29">
        <f t="shared" si="13"/>
        <v>129.7396</v>
      </c>
      <c r="R271" s="29">
        <f t="shared" si="14"/>
        <v>812.57960000000003</v>
      </c>
    </row>
    <row r="272" spans="1:18" x14ac:dyDescent="0.25">
      <c r="A272" s="26">
        <v>544</v>
      </c>
      <c r="B272" s="27" t="s">
        <v>17</v>
      </c>
      <c r="C272" s="27" t="s">
        <v>9</v>
      </c>
      <c r="D272" s="27" t="s">
        <v>2</v>
      </c>
      <c r="E272" s="27" t="s">
        <v>3</v>
      </c>
      <c r="F272" s="28">
        <v>678</v>
      </c>
      <c r="G272" s="29">
        <v>0.5</v>
      </c>
      <c r="H272" s="40">
        <v>41481</v>
      </c>
      <c r="I272" s="27" t="s">
        <v>4</v>
      </c>
      <c r="J272" s="30" t="s">
        <v>11</v>
      </c>
      <c r="K272" s="30"/>
      <c r="L272" s="30">
        <v>0.92</v>
      </c>
      <c r="M272" s="27">
        <v>2</v>
      </c>
      <c r="N272" s="31" t="str">
        <f>VLOOKUP(L272,Güteklasse!$B$4:$C$8,2)</f>
        <v>E</v>
      </c>
      <c r="O272" s="27" t="str">
        <f>VLOOKUP(I272,Händleradressen!$B$3:$E$6,4,0)</f>
        <v>Köln</v>
      </c>
      <c r="P272" s="29">
        <f t="shared" si="12"/>
        <v>339</v>
      </c>
      <c r="Q272" s="29">
        <f t="shared" si="13"/>
        <v>64.41</v>
      </c>
      <c r="R272" s="29">
        <f t="shared" si="14"/>
        <v>403.40999999999997</v>
      </c>
    </row>
    <row r="273" spans="1:18" x14ac:dyDescent="0.25">
      <c r="A273" s="26">
        <v>31</v>
      </c>
      <c r="B273" s="27" t="s">
        <v>0</v>
      </c>
      <c r="C273" s="27" t="s">
        <v>15</v>
      </c>
      <c r="D273" s="27" t="s">
        <v>2</v>
      </c>
      <c r="E273" s="27" t="s">
        <v>3</v>
      </c>
      <c r="F273" s="28">
        <v>4234</v>
      </c>
      <c r="G273" s="29">
        <v>0.87</v>
      </c>
      <c r="H273" s="40">
        <v>41482</v>
      </c>
      <c r="I273" s="27" t="s">
        <v>14</v>
      </c>
      <c r="J273" s="30" t="s">
        <v>11</v>
      </c>
      <c r="K273" s="30"/>
      <c r="L273" s="30">
        <v>0.09</v>
      </c>
      <c r="M273" s="27">
        <v>3</v>
      </c>
      <c r="N273" s="31" t="str">
        <f>VLOOKUP(L273,Güteklasse!$B$4:$C$8,2)</f>
        <v>A</v>
      </c>
      <c r="O273" s="27" t="str">
        <f>VLOOKUP(I273,Händleradressen!$B$3:$E$6,4,0)</f>
        <v>München</v>
      </c>
      <c r="P273" s="29">
        <f t="shared" si="12"/>
        <v>3683.58</v>
      </c>
      <c r="Q273" s="29">
        <f t="shared" si="13"/>
        <v>699.88019999999995</v>
      </c>
      <c r="R273" s="29">
        <f t="shared" si="14"/>
        <v>4383.4601999999995</v>
      </c>
    </row>
    <row r="274" spans="1:18" x14ac:dyDescent="0.25">
      <c r="A274" s="26">
        <v>321</v>
      </c>
      <c r="B274" s="27" t="s">
        <v>0</v>
      </c>
      <c r="C274" s="27" t="s">
        <v>9</v>
      </c>
      <c r="D274" s="27" t="s">
        <v>2</v>
      </c>
      <c r="E274" s="27" t="s">
        <v>3</v>
      </c>
      <c r="F274" s="28">
        <v>1887</v>
      </c>
      <c r="G274" s="29">
        <v>0.87</v>
      </c>
      <c r="H274" s="40">
        <v>41483</v>
      </c>
      <c r="I274" s="27" t="s">
        <v>14</v>
      </c>
      <c r="J274" s="30"/>
      <c r="K274" s="30"/>
      <c r="L274" s="30">
        <v>0.54</v>
      </c>
      <c r="M274" s="27">
        <v>4</v>
      </c>
      <c r="N274" s="31" t="str">
        <f>VLOOKUP(L274,Güteklasse!$B$4:$C$8,2)</f>
        <v>C</v>
      </c>
      <c r="O274" s="27" t="str">
        <f>VLOOKUP(I274,Händleradressen!$B$3:$E$6,4,0)</f>
        <v>München</v>
      </c>
      <c r="P274" s="29">
        <f t="shared" si="12"/>
        <v>1641.69</v>
      </c>
      <c r="Q274" s="29">
        <f t="shared" si="13"/>
        <v>311.92110000000002</v>
      </c>
      <c r="R274" s="29">
        <f t="shared" si="14"/>
        <v>1953.6111000000001</v>
      </c>
    </row>
    <row r="275" spans="1:18" x14ac:dyDescent="0.25">
      <c r="A275" s="26">
        <v>429</v>
      </c>
      <c r="B275" s="27" t="s">
        <v>18</v>
      </c>
      <c r="C275" s="27" t="s">
        <v>9</v>
      </c>
      <c r="D275" s="27" t="s">
        <v>74</v>
      </c>
      <c r="E275" s="27" t="s">
        <v>3</v>
      </c>
      <c r="F275" s="28">
        <v>980</v>
      </c>
      <c r="G275" s="29">
        <v>0.87</v>
      </c>
      <c r="H275" s="40">
        <v>41484</v>
      </c>
      <c r="I275" s="27" t="s">
        <v>4</v>
      </c>
      <c r="J275" s="30" t="s">
        <v>11</v>
      </c>
      <c r="K275" s="30"/>
      <c r="L275" s="30">
        <v>0.72</v>
      </c>
      <c r="M275" s="27">
        <v>3</v>
      </c>
      <c r="N275" s="31" t="str">
        <f>VLOOKUP(L275,Güteklasse!$B$4:$C$8,2)</f>
        <v>D</v>
      </c>
      <c r="O275" s="27" t="str">
        <f>VLOOKUP(I275,Händleradressen!$B$3:$E$6,4,0)</f>
        <v>Köln</v>
      </c>
      <c r="P275" s="29">
        <f t="shared" si="12"/>
        <v>852.6</v>
      </c>
      <c r="Q275" s="29">
        <f t="shared" si="13"/>
        <v>161.994</v>
      </c>
      <c r="R275" s="29">
        <f t="shared" si="14"/>
        <v>1014.5940000000001</v>
      </c>
    </row>
    <row r="276" spans="1:18" x14ac:dyDescent="0.25">
      <c r="A276" s="26">
        <v>32</v>
      </c>
      <c r="B276" s="27" t="s">
        <v>18</v>
      </c>
      <c r="C276" s="27" t="s">
        <v>15</v>
      </c>
      <c r="D276" s="27" t="s">
        <v>10</v>
      </c>
      <c r="E276" s="27" t="s">
        <v>3</v>
      </c>
      <c r="F276" s="28">
        <v>668</v>
      </c>
      <c r="G276" s="29">
        <v>0.89</v>
      </c>
      <c r="H276" s="40">
        <v>41485</v>
      </c>
      <c r="I276" s="27" t="s">
        <v>8</v>
      </c>
      <c r="J276" s="30" t="s">
        <v>11</v>
      </c>
      <c r="K276" s="30"/>
      <c r="L276" s="30">
        <v>7.0000000000000007E-2</v>
      </c>
      <c r="M276" s="27">
        <v>2</v>
      </c>
      <c r="N276" s="31" t="str">
        <f>VLOOKUP(L276,Güteklasse!$B$4:$C$8,2)</f>
        <v>A</v>
      </c>
      <c r="O276" s="27" t="str">
        <f>VLOOKUP(I276,Händleradressen!$B$3:$E$6,4,0)</f>
        <v>Düsseldorf</v>
      </c>
      <c r="P276" s="29">
        <f t="shared" si="12"/>
        <v>594.52</v>
      </c>
      <c r="Q276" s="29">
        <f t="shared" si="13"/>
        <v>112.9588</v>
      </c>
      <c r="R276" s="29">
        <f t="shared" si="14"/>
        <v>707.47879999999998</v>
      </c>
    </row>
    <row r="277" spans="1:18" x14ac:dyDescent="0.25">
      <c r="A277" s="26">
        <v>132</v>
      </c>
      <c r="B277" s="27" t="s">
        <v>17</v>
      </c>
      <c r="C277" s="27" t="s">
        <v>1</v>
      </c>
      <c r="D277" s="27" t="s">
        <v>16</v>
      </c>
      <c r="E277" s="27" t="s">
        <v>3</v>
      </c>
      <c r="F277" s="28">
        <v>599</v>
      </c>
      <c r="G277" s="29">
        <v>0.9</v>
      </c>
      <c r="H277" s="40">
        <v>41486</v>
      </c>
      <c r="I277" s="27" t="s">
        <v>14</v>
      </c>
      <c r="J277" s="30" t="s">
        <v>11</v>
      </c>
      <c r="K277" s="30"/>
      <c r="L277" s="30">
        <v>0.22</v>
      </c>
      <c r="M277" s="27">
        <v>4</v>
      </c>
      <c r="N277" s="31" t="str">
        <f>VLOOKUP(L277,Güteklasse!$B$4:$C$8,2)</f>
        <v>A</v>
      </c>
      <c r="O277" s="27" t="str">
        <f>VLOOKUP(I277,Händleradressen!$B$3:$E$6,4,0)</f>
        <v>München</v>
      </c>
      <c r="P277" s="29">
        <f t="shared" si="12"/>
        <v>539.1</v>
      </c>
      <c r="Q277" s="29">
        <f t="shared" si="13"/>
        <v>102.429</v>
      </c>
      <c r="R277" s="29">
        <f t="shared" si="14"/>
        <v>641.529</v>
      </c>
    </row>
    <row r="278" spans="1:18" x14ac:dyDescent="0.25">
      <c r="A278" s="26">
        <v>33</v>
      </c>
      <c r="B278" s="27" t="s">
        <v>17</v>
      </c>
      <c r="C278" s="27" t="s">
        <v>1</v>
      </c>
      <c r="D278" s="27" t="s">
        <v>6</v>
      </c>
      <c r="E278" s="27" t="s">
        <v>3</v>
      </c>
      <c r="F278" s="28">
        <v>675</v>
      </c>
      <c r="G278" s="29">
        <v>0.91</v>
      </c>
      <c r="H278" s="40">
        <v>41487</v>
      </c>
      <c r="I278" s="27" t="s">
        <v>12</v>
      </c>
      <c r="J278" s="30"/>
      <c r="K278" s="30"/>
      <c r="L278" s="30">
        <v>0.04</v>
      </c>
      <c r="M278" s="27">
        <v>2</v>
      </c>
      <c r="N278" s="31" t="str">
        <f>VLOOKUP(L278,Güteklasse!$B$4:$C$8,2)</f>
        <v>A</v>
      </c>
      <c r="O278" s="27" t="str">
        <f>VLOOKUP(I278,Händleradressen!$B$3:$E$6,4,0)</f>
        <v>Hamburg</v>
      </c>
      <c r="P278" s="29">
        <f t="shared" si="12"/>
        <v>614.25</v>
      </c>
      <c r="Q278" s="29">
        <f t="shared" si="13"/>
        <v>116.7075</v>
      </c>
      <c r="R278" s="29">
        <f t="shared" si="14"/>
        <v>730.95749999999998</v>
      </c>
    </row>
    <row r="279" spans="1:18" x14ac:dyDescent="0.25">
      <c r="A279" s="26">
        <v>443</v>
      </c>
      <c r="B279" s="27" t="s">
        <v>17</v>
      </c>
      <c r="C279" s="27" t="s">
        <v>1</v>
      </c>
      <c r="D279" s="27" t="s">
        <v>13</v>
      </c>
      <c r="E279" s="27" t="s">
        <v>3</v>
      </c>
      <c r="F279" s="28">
        <v>558</v>
      </c>
      <c r="G279" s="29">
        <v>0.91</v>
      </c>
      <c r="H279" s="40">
        <v>41488</v>
      </c>
      <c r="I279" s="27" t="s">
        <v>8</v>
      </c>
      <c r="J279" s="30" t="s">
        <v>11</v>
      </c>
      <c r="K279" s="30"/>
      <c r="L279" s="30">
        <v>0.74</v>
      </c>
      <c r="M279" s="27">
        <v>1</v>
      </c>
      <c r="N279" s="31" t="str">
        <f>VLOOKUP(L279,Güteklasse!$B$4:$C$8,2)</f>
        <v>D</v>
      </c>
      <c r="O279" s="27" t="str">
        <f>VLOOKUP(I279,Händleradressen!$B$3:$E$6,4,0)</f>
        <v>Düsseldorf</v>
      </c>
      <c r="P279" s="29">
        <f t="shared" si="12"/>
        <v>507.78000000000003</v>
      </c>
      <c r="Q279" s="29">
        <f t="shared" si="13"/>
        <v>96.478200000000001</v>
      </c>
      <c r="R279" s="29">
        <f t="shared" si="14"/>
        <v>604.25819999999999</v>
      </c>
    </row>
    <row r="280" spans="1:18" x14ac:dyDescent="0.25">
      <c r="A280" s="26">
        <v>265</v>
      </c>
      <c r="B280" s="27" t="s">
        <v>0</v>
      </c>
      <c r="C280" s="27" t="s">
        <v>5</v>
      </c>
      <c r="D280" s="27" t="s">
        <v>2</v>
      </c>
      <c r="E280" s="27" t="s">
        <v>3</v>
      </c>
      <c r="F280" s="28">
        <v>4089</v>
      </c>
      <c r="G280" s="29">
        <v>0.92</v>
      </c>
      <c r="H280" s="40">
        <v>41489</v>
      </c>
      <c r="I280" s="27" t="s">
        <v>12</v>
      </c>
      <c r="J280" s="30"/>
      <c r="K280" s="30"/>
      <c r="L280" s="30">
        <v>0.43</v>
      </c>
      <c r="M280" s="27">
        <v>4</v>
      </c>
      <c r="N280" s="31" t="str">
        <f>VLOOKUP(L280,Güteklasse!$B$4:$C$8,2)</f>
        <v>B</v>
      </c>
      <c r="O280" s="27" t="str">
        <f>VLOOKUP(I280,Händleradressen!$B$3:$E$6,4,0)</f>
        <v>Hamburg</v>
      </c>
      <c r="P280" s="29">
        <f t="shared" si="12"/>
        <v>3761.88</v>
      </c>
      <c r="Q280" s="29">
        <f t="shared" si="13"/>
        <v>714.75720000000001</v>
      </c>
      <c r="R280" s="29">
        <f t="shared" si="14"/>
        <v>4476.6372000000001</v>
      </c>
    </row>
    <row r="281" spans="1:18" x14ac:dyDescent="0.25">
      <c r="A281" s="26">
        <v>320</v>
      </c>
      <c r="B281" s="27" t="s">
        <v>0</v>
      </c>
      <c r="C281" s="27" t="s">
        <v>5</v>
      </c>
      <c r="D281" s="27" t="s">
        <v>10</v>
      </c>
      <c r="E281" s="27" t="s">
        <v>3</v>
      </c>
      <c r="F281" s="28">
        <v>888</v>
      </c>
      <c r="G281" s="29">
        <v>0.92</v>
      </c>
      <c r="H281" s="40">
        <v>41490</v>
      </c>
      <c r="I281" s="27" t="s">
        <v>4</v>
      </c>
      <c r="J281" s="30" t="s">
        <v>11</v>
      </c>
      <c r="K281" s="30"/>
      <c r="L281" s="30">
        <v>0.54</v>
      </c>
      <c r="M281" s="27">
        <v>4</v>
      </c>
      <c r="N281" s="31" t="str">
        <f>VLOOKUP(L281,Güteklasse!$B$4:$C$8,2)</f>
        <v>C</v>
      </c>
      <c r="O281" s="27" t="str">
        <f>VLOOKUP(I281,Händleradressen!$B$3:$E$6,4,0)</f>
        <v>Köln</v>
      </c>
      <c r="P281" s="29">
        <f t="shared" si="12"/>
        <v>816.96</v>
      </c>
      <c r="Q281" s="29">
        <f t="shared" si="13"/>
        <v>155.22240000000002</v>
      </c>
      <c r="R281" s="29">
        <f t="shared" si="14"/>
        <v>972.18240000000003</v>
      </c>
    </row>
    <row r="282" spans="1:18" x14ac:dyDescent="0.25">
      <c r="A282" s="26">
        <v>348</v>
      </c>
      <c r="B282" s="27" t="s">
        <v>18</v>
      </c>
      <c r="C282" s="27" t="s">
        <v>15</v>
      </c>
      <c r="D282" s="27" t="s">
        <v>10</v>
      </c>
      <c r="E282" s="27" t="s">
        <v>3</v>
      </c>
      <c r="F282" s="28">
        <v>828</v>
      </c>
      <c r="G282" s="29">
        <v>0.41</v>
      </c>
      <c r="H282" s="40">
        <v>41491</v>
      </c>
      <c r="I282" s="27" t="s">
        <v>14</v>
      </c>
      <c r="J282" s="30"/>
      <c r="K282" s="30"/>
      <c r="L282" s="30">
        <v>0.57999999999999996</v>
      </c>
      <c r="M282" s="27">
        <v>4</v>
      </c>
      <c r="N282" s="31" t="str">
        <f>VLOOKUP(L282,Güteklasse!$B$4:$C$8,2)</f>
        <v>D</v>
      </c>
      <c r="O282" s="27" t="str">
        <f>VLOOKUP(I282,Händleradressen!$B$3:$E$6,4,0)</f>
        <v>München</v>
      </c>
      <c r="P282" s="29">
        <f t="shared" si="12"/>
        <v>339.47999999999996</v>
      </c>
      <c r="Q282" s="29">
        <f t="shared" si="13"/>
        <v>64.501199999999997</v>
      </c>
      <c r="R282" s="29">
        <f t="shared" si="14"/>
        <v>403.98119999999994</v>
      </c>
    </row>
    <row r="283" spans="1:18" x14ac:dyDescent="0.25">
      <c r="A283" s="26">
        <v>30</v>
      </c>
      <c r="B283" s="27" t="s">
        <v>0</v>
      </c>
      <c r="C283" s="27" t="s">
        <v>9</v>
      </c>
      <c r="D283" s="27" t="s">
        <v>10</v>
      </c>
      <c r="E283" s="27" t="s">
        <v>3</v>
      </c>
      <c r="F283" s="28">
        <v>344</v>
      </c>
      <c r="G283" s="29">
        <v>0.99</v>
      </c>
      <c r="H283" s="40">
        <v>41492</v>
      </c>
      <c r="I283" s="27" t="s">
        <v>14</v>
      </c>
      <c r="J283" s="30"/>
      <c r="K283" s="30"/>
      <c r="L283" s="30">
        <v>7.0000000000000007E-2</v>
      </c>
      <c r="M283" s="27">
        <v>2</v>
      </c>
      <c r="N283" s="31" t="str">
        <f>VLOOKUP(L283,Güteklasse!$B$4:$C$8,2)</f>
        <v>A</v>
      </c>
      <c r="O283" s="27" t="str">
        <f>VLOOKUP(I283,Händleradressen!$B$3:$E$6,4,0)</f>
        <v>München</v>
      </c>
      <c r="P283" s="29">
        <f t="shared" si="12"/>
        <v>340.56</v>
      </c>
      <c r="Q283" s="29">
        <f t="shared" si="13"/>
        <v>64.706400000000002</v>
      </c>
      <c r="R283" s="29">
        <f t="shared" si="14"/>
        <v>405.26639999999998</v>
      </c>
    </row>
    <row r="284" spans="1:18" x14ac:dyDescent="0.25">
      <c r="A284" s="26">
        <v>118</v>
      </c>
      <c r="B284" s="27" t="s">
        <v>0</v>
      </c>
      <c r="C284" s="27" t="s">
        <v>15</v>
      </c>
      <c r="D284" s="27" t="s">
        <v>2</v>
      </c>
      <c r="E284" s="27" t="s">
        <v>3</v>
      </c>
      <c r="F284" s="28">
        <v>7894</v>
      </c>
      <c r="G284" s="29">
        <v>0.93</v>
      </c>
      <c r="H284" s="40">
        <v>41493</v>
      </c>
      <c r="I284" s="27" t="s">
        <v>8</v>
      </c>
      <c r="J284" s="30"/>
      <c r="K284" s="30"/>
      <c r="L284" s="30">
        <v>0.21</v>
      </c>
      <c r="M284" s="27">
        <v>1</v>
      </c>
      <c r="N284" s="31" t="str">
        <f>VLOOKUP(L284,Güteklasse!$B$4:$C$8,2)</f>
        <v>A</v>
      </c>
      <c r="O284" s="27" t="str">
        <f>VLOOKUP(I284,Händleradressen!$B$3:$E$6,4,0)</f>
        <v>Düsseldorf</v>
      </c>
      <c r="P284" s="29">
        <f t="shared" si="12"/>
        <v>7341.42</v>
      </c>
      <c r="Q284" s="29">
        <f t="shared" si="13"/>
        <v>1394.8697999999999</v>
      </c>
      <c r="R284" s="29">
        <f t="shared" si="14"/>
        <v>8736.2898000000005</v>
      </c>
    </row>
    <row r="285" spans="1:18" x14ac:dyDescent="0.25">
      <c r="A285" s="26">
        <v>119</v>
      </c>
      <c r="B285" s="27" t="s">
        <v>18</v>
      </c>
      <c r="C285" s="27" t="s">
        <v>9</v>
      </c>
      <c r="D285" s="27" t="s">
        <v>2</v>
      </c>
      <c r="E285" s="27" t="s">
        <v>3</v>
      </c>
      <c r="F285" s="28">
        <v>749</v>
      </c>
      <c r="G285" s="29">
        <v>0.46</v>
      </c>
      <c r="H285" s="40">
        <v>41494</v>
      </c>
      <c r="I285" s="27" t="s">
        <v>4</v>
      </c>
      <c r="J285" s="30" t="s">
        <v>11</v>
      </c>
      <c r="K285" s="30"/>
      <c r="L285" s="30">
        <v>0.21</v>
      </c>
      <c r="M285" s="27">
        <v>1</v>
      </c>
      <c r="N285" s="31" t="str">
        <f>VLOOKUP(L285,Güteklasse!$B$4:$C$8,2)</f>
        <v>A</v>
      </c>
      <c r="O285" s="27" t="str">
        <f>VLOOKUP(I285,Händleradressen!$B$3:$E$6,4,0)</f>
        <v>Köln</v>
      </c>
      <c r="P285" s="29">
        <f t="shared" si="12"/>
        <v>344.54</v>
      </c>
      <c r="Q285" s="29">
        <f t="shared" si="13"/>
        <v>65.462600000000009</v>
      </c>
      <c r="R285" s="29">
        <f t="shared" si="14"/>
        <v>410.00260000000003</v>
      </c>
    </row>
    <row r="286" spans="1:18" x14ac:dyDescent="0.25">
      <c r="A286" s="26">
        <v>242</v>
      </c>
      <c r="B286" s="27" t="s">
        <v>17</v>
      </c>
      <c r="C286" s="27" t="s">
        <v>9</v>
      </c>
      <c r="D286" s="27" t="s">
        <v>6</v>
      </c>
      <c r="E286" s="27" t="s">
        <v>3</v>
      </c>
      <c r="F286" s="28">
        <v>586</v>
      </c>
      <c r="G286" s="29">
        <v>0.93</v>
      </c>
      <c r="H286" s="40">
        <v>41495</v>
      </c>
      <c r="I286" s="27" t="s">
        <v>14</v>
      </c>
      <c r="J286" s="30"/>
      <c r="K286" s="30"/>
      <c r="L286" s="30">
        <v>0.39</v>
      </c>
      <c r="M286" s="27">
        <v>1</v>
      </c>
      <c r="N286" s="31" t="str">
        <f>VLOOKUP(L286,Güteklasse!$B$4:$C$8,2)</f>
        <v>B</v>
      </c>
      <c r="O286" s="27" t="str">
        <f>VLOOKUP(I286,Händleradressen!$B$3:$E$6,4,0)</f>
        <v>München</v>
      </c>
      <c r="P286" s="29">
        <f t="shared" si="12"/>
        <v>544.98</v>
      </c>
      <c r="Q286" s="29">
        <f t="shared" si="13"/>
        <v>103.5462</v>
      </c>
      <c r="R286" s="29">
        <f t="shared" si="14"/>
        <v>648.52620000000002</v>
      </c>
    </row>
    <row r="287" spans="1:18" x14ac:dyDescent="0.25">
      <c r="A287" s="26">
        <v>460</v>
      </c>
      <c r="B287" s="27" t="s">
        <v>0</v>
      </c>
      <c r="C287" s="27" t="s">
        <v>5</v>
      </c>
      <c r="D287" s="27" t="s">
        <v>16</v>
      </c>
      <c r="E287" s="27" t="s">
        <v>3</v>
      </c>
      <c r="F287" s="28">
        <v>5566</v>
      </c>
      <c r="G287" s="29">
        <v>0.94</v>
      </c>
      <c r="H287" s="40">
        <v>41496</v>
      </c>
      <c r="I287" s="27" t="s">
        <v>8</v>
      </c>
      <c r="J287" s="30"/>
      <c r="K287" s="30"/>
      <c r="L287" s="30">
        <v>0.77</v>
      </c>
      <c r="M287" s="27">
        <v>2</v>
      </c>
      <c r="N287" s="31" t="str">
        <f>VLOOKUP(L287,Güteklasse!$B$4:$C$8,2)</f>
        <v>D</v>
      </c>
      <c r="O287" s="27" t="str">
        <f>VLOOKUP(I287,Händleradressen!$B$3:$E$6,4,0)</f>
        <v>Düsseldorf</v>
      </c>
      <c r="P287" s="29">
        <f t="shared" si="12"/>
        <v>5232.04</v>
      </c>
      <c r="Q287" s="29">
        <f t="shared" si="13"/>
        <v>994.08759999999995</v>
      </c>
      <c r="R287" s="29">
        <f t="shared" si="14"/>
        <v>6226.1275999999998</v>
      </c>
    </row>
    <row r="288" spans="1:18" x14ac:dyDescent="0.25">
      <c r="A288" s="26">
        <v>259</v>
      </c>
      <c r="B288" s="27" t="s">
        <v>0</v>
      </c>
      <c r="C288" s="27" t="s">
        <v>9</v>
      </c>
      <c r="D288" s="27" t="s">
        <v>10</v>
      </c>
      <c r="E288" s="27" t="s">
        <v>3</v>
      </c>
      <c r="F288" s="28">
        <v>784</v>
      </c>
      <c r="G288" s="29">
        <v>0.95</v>
      </c>
      <c r="H288" s="40">
        <v>41497</v>
      </c>
      <c r="I288" s="27" t="s">
        <v>4</v>
      </c>
      <c r="J288" s="30"/>
      <c r="K288" s="30"/>
      <c r="L288" s="30">
        <v>0.42</v>
      </c>
      <c r="M288" s="27">
        <v>1</v>
      </c>
      <c r="N288" s="31" t="str">
        <f>VLOOKUP(L288,Güteklasse!$B$4:$C$8,2)</f>
        <v>B</v>
      </c>
      <c r="O288" s="27" t="str">
        <f>VLOOKUP(I288,Händleradressen!$B$3:$E$6,4,0)</f>
        <v>Köln</v>
      </c>
      <c r="P288" s="29">
        <f t="shared" si="12"/>
        <v>744.8</v>
      </c>
      <c r="Q288" s="29">
        <f t="shared" si="13"/>
        <v>141.512</v>
      </c>
      <c r="R288" s="29">
        <f t="shared" si="14"/>
        <v>886.3119999999999</v>
      </c>
    </row>
    <row r="289" spans="1:18" x14ac:dyDescent="0.25">
      <c r="A289" s="26">
        <v>355</v>
      </c>
      <c r="B289" s="27" t="s">
        <v>0</v>
      </c>
      <c r="C289" s="27" t="s">
        <v>9</v>
      </c>
      <c r="D289" s="27" t="s">
        <v>6</v>
      </c>
      <c r="E289" s="27" t="s">
        <v>3</v>
      </c>
      <c r="F289" s="28">
        <v>7873</v>
      </c>
      <c r="G289" s="29">
        <v>0.95</v>
      </c>
      <c r="H289" s="40">
        <v>41498</v>
      </c>
      <c r="I289" s="27" t="s">
        <v>4</v>
      </c>
      <c r="J289" s="30" t="s">
        <v>11</v>
      </c>
      <c r="K289" s="30"/>
      <c r="L289" s="30">
        <v>0.59</v>
      </c>
      <c r="M289" s="27">
        <v>3</v>
      </c>
      <c r="N289" s="31" t="str">
        <f>VLOOKUP(L289,Güteklasse!$B$4:$C$8,2)</f>
        <v>D</v>
      </c>
      <c r="O289" s="27" t="str">
        <f>VLOOKUP(I289,Händleradressen!$B$3:$E$6,4,0)</f>
        <v>Köln</v>
      </c>
      <c r="P289" s="29">
        <f t="shared" si="12"/>
        <v>7479.3499999999995</v>
      </c>
      <c r="Q289" s="29">
        <f t="shared" si="13"/>
        <v>1421.0764999999999</v>
      </c>
      <c r="R289" s="29">
        <f t="shared" si="14"/>
        <v>8900.4264999999996</v>
      </c>
    </row>
    <row r="290" spans="1:18" x14ac:dyDescent="0.25">
      <c r="A290" s="26">
        <v>120</v>
      </c>
      <c r="B290" s="27" t="s">
        <v>18</v>
      </c>
      <c r="C290" s="27" t="s">
        <v>1</v>
      </c>
      <c r="D290" s="27" t="s">
        <v>13</v>
      </c>
      <c r="E290" s="27" t="s">
        <v>3</v>
      </c>
      <c r="F290" s="28">
        <v>570</v>
      </c>
      <c r="G290" s="29">
        <v>0.61</v>
      </c>
      <c r="H290" s="40">
        <v>41499</v>
      </c>
      <c r="I290" s="27" t="s">
        <v>4</v>
      </c>
      <c r="J290" s="30" t="s">
        <v>11</v>
      </c>
      <c r="K290" s="30"/>
      <c r="L290" s="30">
        <v>0.21</v>
      </c>
      <c r="M290" s="27">
        <v>4</v>
      </c>
      <c r="N290" s="31" t="str">
        <f>VLOOKUP(L290,Güteklasse!$B$4:$C$8,2)</f>
        <v>A</v>
      </c>
      <c r="O290" s="27" t="str">
        <f>VLOOKUP(I290,Händleradressen!$B$3:$E$6,4,0)</f>
        <v>Köln</v>
      </c>
      <c r="P290" s="29">
        <f t="shared" si="12"/>
        <v>347.7</v>
      </c>
      <c r="Q290" s="29">
        <f t="shared" si="13"/>
        <v>66.063000000000002</v>
      </c>
      <c r="R290" s="29">
        <f t="shared" si="14"/>
        <v>413.76299999999998</v>
      </c>
    </row>
    <row r="291" spans="1:18" x14ac:dyDescent="0.25">
      <c r="A291" s="26">
        <v>170</v>
      </c>
      <c r="B291" s="27" t="s">
        <v>18</v>
      </c>
      <c r="C291" s="27" t="s">
        <v>5</v>
      </c>
      <c r="D291" s="27" t="s">
        <v>74</v>
      </c>
      <c r="E291" s="27" t="s">
        <v>3</v>
      </c>
      <c r="F291" s="28">
        <v>759</v>
      </c>
      <c r="G291" s="29">
        <v>0.95</v>
      </c>
      <c r="H291" s="40">
        <v>41500</v>
      </c>
      <c r="I291" s="27" t="s">
        <v>14</v>
      </c>
      <c r="J291" s="30" t="s">
        <v>11</v>
      </c>
      <c r="K291" s="30"/>
      <c r="L291" s="30">
        <v>0.28999999999999998</v>
      </c>
      <c r="M291" s="27">
        <v>2</v>
      </c>
      <c r="N291" s="31" t="str">
        <f>VLOOKUP(L291,Güteklasse!$B$4:$C$8,2)</f>
        <v>A</v>
      </c>
      <c r="O291" s="27" t="str">
        <f>VLOOKUP(I291,Händleradressen!$B$3:$E$6,4,0)</f>
        <v>München</v>
      </c>
      <c r="P291" s="29">
        <f t="shared" si="12"/>
        <v>721.05</v>
      </c>
      <c r="Q291" s="29">
        <f t="shared" si="13"/>
        <v>136.99949999999998</v>
      </c>
      <c r="R291" s="29">
        <f t="shared" si="14"/>
        <v>858.04949999999997</v>
      </c>
    </row>
    <row r="292" spans="1:18" x14ac:dyDescent="0.25">
      <c r="A292" s="26">
        <v>406</v>
      </c>
      <c r="B292" s="27" t="s">
        <v>18</v>
      </c>
      <c r="C292" s="27" t="s">
        <v>1</v>
      </c>
      <c r="D292" s="27" t="s">
        <v>74</v>
      </c>
      <c r="E292" s="27" t="s">
        <v>3</v>
      </c>
      <c r="F292" s="28">
        <v>581</v>
      </c>
      <c r="G292" s="29">
        <v>0.61</v>
      </c>
      <c r="H292" s="40">
        <v>41501</v>
      </c>
      <c r="I292" s="27" t="s">
        <v>4</v>
      </c>
      <c r="J292" s="30" t="s">
        <v>11</v>
      </c>
      <c r="K292" s="30"/>
      <c r="L292" s="30">
        <v>0.67</v>
      </c>
      <c r="M292" s="27">
        <v>4</v>
      </c>
      <c r="N292" s="31" t="str">
        <f>VLOOKUP(L292,Güteklasse!$B$4:$C$8,2)</f>
        <v>D</v>
      </c>
      <c r="O292" s="27" t="str">
        <f>VLOOKUP(I292,Händleradressen!$B$3:$E$6,4,0)</f>
        <v>Köln</v>
      </c>
      <c r="P292" s="29">
        <f t="shared" si="12"/>
        <v>354.40999999999997</v>
      </c>
      <c r="Q292" s="29">
        <f t="shared" si="13"/>
        <v>67.337899999999991</v>
      </c>
      <c r="R292" s="29">
        <f t="shared" si="14"/>
        <v>421.74789999999996</v>
      </c>
    </row>
    <row r="293" spans="1:18" x14ac:dyDescent="0.25">
      <c r="A293" s="26">
        <v>556</v>
      </c>
      <c r="B293" s="27" t="s">
        <v>18</v>
      </c>
      <c r="C293" s="27" t="s">
        <v>1</v>
      </c>
      <c r="D293" s="27" t="s">
        <v>74</v>
      </c>
      <c r="E293" s="27" t="s">
        <v>3</v>
      </c>
      <c r="F293" s="28">
        <v>433</v>
      </c>
      <c r="G293" s="29">
        <v>0.84</v>
      </c>
      <c r="H293" s="40">
        <v>41502</v>
      </c>
      <c r="I293" s="27" t="s">
        <v>4</v>
      </c>
      <c r="J293" s="30" t="s">
        <v>11</v>
      </c>
      <c r="K293" s="30"/>
      <c r="L293" s="30">
        <v>0.94</v>
      </c>
      <c r="M293" s="27">
        <v>3</v>
      </c>
      <c r="N293" s="31" t="str">
        <f>VLOOKUP(L293,Güteklasse!$B$4:$C$8,2)</f>
        <v>E</v>
      </c>
      <c r="O293" s="27" t="str">
        <f>VLOOKUP(I293,Händleradressen!$B$3:$E$6,4,0)</f>
        <v>Köln</v>
      </c>
      <c r="P293" s="29">
        <f t="shared" si="12"/>
        <v>363.71999999999997</v>
      </c>
      <c r="Q293" s="29">
        <f t="shared" si="13"/>
        <v>69.106799999999993</v>
      </c>
      <c r="R293" s="29">
        <f t="shared" si="14"/>
        <v>432.82679999999993</v>
      </c>
    </row>
    <row r="294" spans="1:18" x14ac:dyDescent="0.25">
      <c r="A294" s="26">
        <v>235</v>
      </c>
      <c r="B294" s="27" t="s">
        <v>0</v>
      </c>
      <c r="C294" s="27" t="s">
        <v>9</v>
      </c>
      <c r="D294" s="27" t="s">
        <v>10</v>
      </c>
      <c r="E294" s="27" t="s">
        <v>3</v>
      </c>
      <c r="F294" s="28">
        <v>5155</v>
      </c>
      <c r="G294" s="29">
        <v>0.96</v>
      </c>
      <c r="H294" s="40">
        <v>41503</v>
      </c>
      <c r="I294" s="27" t="s">
        <v>12</v>
      </c>
      <c r="J294" s="30"/>
      <c r="K294" s="30"/>
      <c r="L294" s="30">
        <v>0.39</v>
      </c>
      <c r="M294" s="27">
        <v>3</v>
      </c>
      <c r="N294" s="31" t="str">
        <f>VLOOKUP(L294,Güteklasse!$B$4:$C$8,2)</f>
        <v>B</v>
      </c>
      <c r="O294" s="27" t="str">
        <f>VLOOKUP(I294,Händleradressen!$B$3:$E$6,4,0)</f>
        <v>Hamburg</v>
      </c>
      <c r="P294" s="29">
        <f t="shared" si="12"/>
        <v>4948.8</v>
      </c>
      <c r="Q294" s="29">
        <f t="shared" si="13"/>
        <v>940.27200000000005</v>
      </c>
      <c r="R294" s="29">
        <f t="shared" si="14"/>
        <v>5889.0720000000001</v>
      </c>
    </row>
    <row r="295" spans="1:18" x14ac:dyDescent="0.25">
      <c r="A295" s="26">
        <v>123</v>
      </c>
      <c r="B295" s="27" t="s">
        <v>17</v>
      </c>
      <c r="C295" s="27" t="s">
        <v>9</v>
      </c>
      <c r="D295" s="27" t="s">
        <v>6</v>
      </c>
      <c r="E295" s="27" t="s">
        <v>7</v>
      </c>
      <c r="F295" s="28">
        <v>7</v>
      </c>
      <c r="G295" s="29">
        <v>52.04</v>
      </c>
      <c r="H295" s="40">
        <v>41504</v>
      </c>
      <c r="I295" s="27" t="s">
        <v>14</v>
      </c>
      <c r="J295" s="30" t="s">
        <v>11</v>
      </c>
      <c r="K295" s="30" t="s">
        <v>11</v>
      </c>
      <c r="L295" s="30">
        <v>0.21</v>
      </c>
      <c r="M295" s="27">
        <v>3</v>
      </c>
      <c r="N295" s="31" t="str">
        <f>VLOOKUP(L295,Güteklasse!$B$4:$C$8,2)</f>
        <v>A</v>
      </c>
      <c r="O295" s="27" t="str">
        <f>VLOOKUP(I295,Händleradressen!$B$3:$E$6,4,0)</f>
        <v>München</v>
      </c>
      <c r="P295" s="29">
        <f t="shared" si="12"/>
        <v>364.28</v>
      </c>
      <c r="Q295" s="29">
        <f t="shared" si="13"/>
        <v>69.213200000000001</v>
      </c>
      <c r="R295" s="29">
        <f t="shared" si="14"/>
        <v>433.4932</v>
      </c>
    </row>
    <row r="296" spans="1:18" x14ac:dyDescent="0.25">
      <c r="A296" s="26">
        <v>410</v>
      </c>
      <c r="B296" s="27" t="s">
        <v>0</v>
      </c>
      <c r="C296" s="27" t="s">
        <v>15</v>
      </c>
      <c r="D296" s="27" t="s">
        <v>10</v>
      </c>
      <c r="E296" s="27" t="s">
        <v>3</v>
      </c>
      <c r="F296" s="28">
        <v>1374</v>
      </c>
      <c r="G296" s="29">
        <v>0.98</v>
      </c>
      <c r="H296" s="40">
        <v>41505</v>
      </c>
      <c r="I296" s="27" t="s">
        <v>8</v>
      </c>
      <c r="J296" s="30" t="s">
        <v>11</v>
      </c>
      <c r="K296" s="30"/>
      <c r="L296" s="30">
        <v>0.68</v>
      </c>
      <c r="M296" s="27">
        <v>2</v>
      </c>
      <c r="N296" s="31" t="str">
        <f>VLOOKUP(L296,Güteklasse!$B$4:$C$8,2)</f>
        <v>D</v>
      </c>
      <c r="O296" s="27" t="str">
        <f>VLOOKUP(I296,Händleradressen!$B$3:$E$6,4,0)</f>
        <v>Düsseldorf</v>
      </c>
      <c r="P296" s="29">
        <f t="shared" si="12"/>
        <v>1346.52</v>
      </c>
      <c r="Q296" s="29">
        <f t="shared" si="13"/>
        <v>255.83879999999999</v>
      </c>
      <c r="R296" s="29">
        <f t="shared" si="14"/>
        <v>1602.3588</v>
      </c>
    </row>
    <row r="297" spans="1:18" x14ac:dyDescent="0.25">
      <c r="A297" s="26">
        <v>407</v>
      </c>
      <c r="B297" s="27" t="s">
        <v>18</v>
      </c>
      <c r="C297" s="27" t="s">
        <v>9</v>
      </c>
      <c r="D297" s="27" t="s">
        <v>74</v>
      </c>
      <c r="E297" s="27" t="s">
        <v>3</v>
      </c>
      <c r="F297" s="28">
        <v>579</v>
      </c>
      <c r="G297" s="29">
        <v>0.63</v>
      </c>
      <c r="H297" s="40">
        <v>41506</v>
      </c>
      <c r="I297" s="27" t="s">
        <v>14</v>
      </c>
      <c r="J297" s="30" t="s">
        <v>11</v>
      </c>
      <c r="K297" s="30"/>
      <c r="L297" s="30">
        <v>0.67</v>
      </c>
      <c r="M297" s="27">
        <v>2</v>
      </c>
      <c r="N297" s="31" t="str">
        <f>VLOOKUP(L297,Güteklasse!$B$4:$C$8,2)</f>
        <v>D</v>
      </c>
      <c r="O297" s="27" t="str">
        <f>VLOOKUP(I297,Händleradressen!$B$3:$E$6,4,0)</f>
        <v>München</v>
      </c>
      <c r="P297" s="29">
        <f t="shared" si="12"/>
        <v>364.77</v>
      </c>
      <c r="Q297" s="29">
        <f t="shared" si="13"/>
        <v>69.306299999999993</v>
      </c>
      <c r="R297" s="29">
        <f t="shared" si="14"/>
        <v>434.07629999999995</v>
      </c>
    </row>
    <row r="298" spans="1:18" x14ac:dyDescent="0.25">
      <c r="A298" s="26">
        <v>530</v>
      </c>
      <c r="B298" s="27" t="s">
        <v>17</v>
      </c>
      <c r="C298" s="27" t="s">
        <v>9</v>
      </c>
      <c r="D298" s="27" t="s">
        <v>10</v>
      </c>
      <c r="E298" s="27" t="s">
        <v>3</v>
      </c>
      <c r="F298" s="28">
        <v>695</v>
      </c>
      <c r="G298" s="29">
        <v>0.98</v>
      </c>
      <c r="H298" s="40">
        <v>41507</v>
      </c>
      <c r="I298" s="27" t="s">
        <v>12</v>
      </c>
      <c r="J298" s="30" t="s">
        <v>11</v>
      </c>
      <c r="K298" s="30"/>
      <c r="L298" s="30">
        <v>0.9</v>
      </c>
      <c r="M298" s="27">
        <v>2</v>
      </c>
      <c r="N298" s="31" t="str">
        <f>VLOOKUP(L298,Güteklasse!$B$4:$C$8,2)</f>
        <v>D</v>
      </c>
      <c r="O298" s="27" t="str">
        <f>VLOOKUP(I298,Händleradressen!$B$3:$E$6,4,0)</f>
        <v>Hamburg</v>
      </c>
      <c r="P298" s="29">
        <f t="shared" si="12"/>
        <v>681.1</v>
      </c>
      <c r="Q298" s="29">
        <f t="shared" si="13"/>
        <v>129.40899999999999</v>
      </c>
      <c r="R298" s="29">
        <f t="shared" si="14"/>
        <v>810.50900000000001</v>
      </c>
    </row>
    <row r="299" spans="1:18" x14ac:dyDescent="0.25">
      <c r="A299" s="26">
        <v>514</v>
      </c>
      <c r="B299" s="27" t="s">
        <v>0</v>
      </c>
      <c r="C299" s="27" t="s">
        <v>5</v>
      </c>
      <c r="D299" s="27" t="s">
        <v>6</v>
      </c>
      <c r="E299" s="27" t="s">
        <v>3</v>
      </c>
      <c r="F299" s="28">
        <v>1231</v>
      </c>
      <c r="G299" s="29">
        <v>0.3</v>
      </c>
      <c r="H299" s="40">
        <v>41508</v>
      </c>
      <c r="I299" s="27" t="s">
        <v>8</v>
      </c>
      <c r="J299" s="30" t="s">
        <v>11</v>
      </c>
      <c r="K299" s="30"/>
      <c r="L299" s="30">
        <v>0.88</v>
      </c>
      <c r="M299" s="27">
        <v>1</v>
      </c>
      <c r="N299" s="31" t="str">
        <f>VLOOKUP(L299,Güteklasse!$B$4:$C$8,2)</f>
        <v>D</v>
      </c>
      <c r="O299" s="27" t="str">
        <f>VLOOKUP(I299,Händleradressen!$B$3:$E$6,4,0)</f>
        <v>Düsseldorf</v>
      </c>
      <c r="P299" s="29">
        <f t="shared" si="12"/>
        <v>369.3</v>
      </c>
      <c r="Q299" s="29">
        <f t="shared" si="13"/>
        <v>70.167000000000002</v>
      </c>
      <c r="R299" s="29">
        <f t="shared" si="14"/>
        <v>439.46699999999998</v>
      </c>
    </row>
    <row r="300" spans="1:18" x14ac:dyDescent="0.25">
      <c r="A300" s="26">
        <v>512</v>
      </c>
      <c r="B300" s="27" t="s">
        <v>17</v>
      </c>
      <c r="C300" s="27" t="s">
        <v>5</v>
      </c>
      <c r="D300" s="27" t="s">
        <v>16</v>
      </c>
      <c r="E300" s="27" t="s">
        <v>3</v>
      </c>
      <c r="F300" s="28">
        <v>5892</v>
      </c>
      <c r="G300" s="29">
        <v>0.99</v>
      </c>
      <c r="H300" s="40">
        <v>41509</v>
      </c>
      <c r="I300" s="27" t="s">
        <v>14</v>
      </c>
      <c r="J300" s="30" t="s">
        <v>11</v>
      </c>
      <c r="K300" s="30"/>
      <c r="L300" s="30">
        <v>0.87</v>
      </c>
      <c r="M300" s="27">
        <v>2</v>
      </c>
      <c r="N300" s="31" t="str">
        <f>VLOOKUP(L300,Güteklasse!$B$4:$C$8,2)</f>
        <v>D</v>
      </c>
      <c r="O300" s="27" t="str">
        <f>VLOOKUP(I300,Händleradressen!$B$3:$E$6,4,0)</f>
        <v>München</v>
      </c>
      <c r="P300" s="29">
        <f t="shared" si="12"/>
        <v>5833.08</v>
      </c>
      <c r="Q300" s="29">
        <f t="shared" si="13"/>
        <v>1108.2852</v>
      </c>
      <c r="R300" s="29">
        <f t="shared" si="14"/>
        <v>6941.3652000000002</v>
      </c>
    </row>
    <row r="301" spans="1:18" x14ac:dyDescent="0.25">
      <c r="A301" s="26">
        <v>35</v>
      </c>
      <c r="B301" s="27" t="s">
        <v>0</v>
      </c>
      <c r="C301" s="27" t="s">
        <v>9</v>
      </c>
      <c r="D301" s="27" t="s">
        <v>6</v>
      </c>
      <c r="E301" s="27" t="s">
        <v>3</v>
      </c>
      <c r="F301" s="28">
        <v>731</v>
      </c>
      <c r="G301" s="29">
        <v>1</v>
      </c>
      <c r="H301" s="40">
        <v>41510</v>
      </c>
      <c r="I301" s="27" t="s">
        <v>8</v>
      </c>
      <c r="J301" s="30" t="s">
        <v>11</v>
      </c>
      <c r="K301" s="30"/>
      <c r="L301" s="30">
        <v>0.09</v>
      </c>
      <c r="M301" s="27">
        <v>2</v>
      </c>
      <c r="N301" s="31" t="str">
        <f>VLOOKUP(L301,Güteklasse!$B$4:$C$8,2)</f>
        <v>A</v>
      </c>
      <c r="O301" s="27" t="str">
        <f>VLOOKUP(I301,Händleradressen!$B$3:$E$6,4,0)</f>
        <v>Düsseldorf</v>
      </c>
      <c r="P301" s="29">
        <f t="shared" si="12"/>
        <v>731</v>
      </c>
      <c r="Q301" s="29">
        <f t="shared" si="13"/>
        <v>138.89000000000001</v>
      </c>
      <c r="R301" s="29">
        <f t="shared" si="14"/>
        <v>869.89</v>
      </c>
    </row>
    <row r="302" spans="1:18" x14ac:dyDescent="0.25">
      <c r="A302" s="26">
        <v>351</v>
      </c>
      <c r="B302" s="27" t="s">
        <v>17</v>
      </c>
      <c r="C302" s="27" t="s">
        <v>15</v>
      </c>
      <c r="D302" s="27" t="s">
        <v>69</v>
      </c>
      <c r="E302" s="27" t="s">
        <v>7</v>
      </c>
      <c r="F302" s="28">
        <v>8</v>
      </c>
      <c r="G302" s="29">
        <v>46.64</v>
      </c>
      <c r="H302" s="40">
        <v>41511</v>
      </c>
      <c r="I302" s="27" t="s">
        <v>14</v>
      </c>
      <c r="J302" s="30" t="s">
        <v>11</v>
      </c>
      <c r="K302" s="30"/>
      <c r="L302" s="30">
        <v>0.57999999999999996</v>
      </c>
      <c r="M302" s="27">
        <v>2</v>
      </c>
      <c r="N302" s="31" t="str">
        <f>VLOOKUP(L302,Güteklasse!$B$4:$C$8,2)</f>
        <v>D</v>
      </c>
      <c r="O302" s="27" t="str">
        <f>VLOOKUP(I302,Händleradressen!$B$3:$E$6,4,0)</f>
        <v>München</v>
      </c>
      <c r="P302" s="29">
        <f t="shared" si="12"/>
        <v>373.12</v>
      </c>
      <c r="Q302" s="29">
        <f t="shared" si="13"/>
        <v>70.892800000000008</v>
      </c>
      <c r="R302" s="29">
        <f t="shared" si="14"/>
        <v>444.01280000000003</v>
      </c>
    </row>
    <row r="303" spans="1:18" x14ac:dyDescent="0.25">
      <c r="A303" s="26">
        <v>140</v>
      </c>
      <c r="B303" s="27" t="s">
        <v>0</v>
      </c>
      <c r="C303" s="27" t="s">
        <v>15</v>
      </c>
      <c r="D303" s="27" t="s">
        <v>2</v>
      </c>
      <c r="E303" s="27" t="s">
        <v>7</v>
      </c>
      <c r="F303" s="28">
        <v>1321</v>
      </c>
      <c r="G303" s="29">
        <v>45</v>
      </c>
      <c r="H303" s="40">
        <v>41512</v>
      </c>
      <c r="I303" s="27" t="s">
        <v>14</v>
      </c>
      <c r="J303" s="30" t="s">
        <v>11</v>
      </c>
      <c r="K303" s="30" t="s">
        <v>11</v>
      </c>
      <c r="L303" s="30">
        <v>0.24</v>
      </c>
      <c r="M303" s="27">
        <v>5</v>
      </c>
      <c r="N303" s="31" t="str">
        <f>VLOOKUP(L303,Güteklasse!$B$4:$C$8,2)</f>
        <v>A</v>
      </c>
      <c r="O303" s="27" t="str">
        <f>VLOOKUP(I303,Händleradressen!$B$3:$E$6,4,0)</f>
        <v>München</v>
      </c>
      <c r="P303" s="29">
        <f t="shared" si="12"/>
        <v>59445</v>
      </c>
      <c r="Q303" s="29">
        <f t="shared" si="13"/>
        <v>11294.55</v>
      </c>
      <c r="R303" s="29">
        <f t="shared" si="14"/>
        <v>70739.55</v>
      </c>
    </row>
    <row r="304" spans="1:18" x14ac:dyDescent="0.25">
      <c r="A304" s="26">
        <v>551</v>
      </c>
      <c r="B304" s="27" t="s">
        <v>18</v>
      </c>
      <c r="C304" s="27" t="s">
        <v>9</v>
      </c>
      <c r="D304" s="27" t="s">
        <v>74</v>
      </c>
      <c r="E304" s="27" t="s">
        <v>7</v>
      </c>
      <c r="F304" s="28">
        <v>19</v>
      </c>
      <c r="G304" s="29">
        <v>45.03</v>
      </c>
      <c r="H304" s="40">
        <v>41513</v>
      </c>
      <c r="I304" s="27" t="s">
        <v>4</v>
      </c>
      <c r="J304" s="30" t="s">
        <v>11</v>
      </c>
      <c r="K304" s="30"/>
      <c r="L304" s="30">
        <v>0.93</v>
      </c>
      <c r="M304" s="27">
        <v>3</v>
      </c>
      <c r="N304" s="31" t="str">
        <f>VLOOKUP(L304,Güteklasse!$B$4:$C$8,2)</f>
        <v>E</v>
      </c>
      <c r="O304" s="27" t="str">
        <f>VLOOKUP(I304,Händleradressen!$B$3:$E$6,4,0)</f>
        <v>Köln</v>
      </c>
      <c r="P304" s="29">
        <f t="shared" si="12"/>
        <v>855.57</v>
      </c>
      <c r="Q304" s="29">
        <f t="shared" si="13"/>
        <v>162.5583</v>
      </c>
      <c r="R304" s="29">
        <f t="shared" si="14"/>
        <v>1018.1283000000001</v>
      </c>
    </row>
    <row r="305" spans="1:18" x14ac:dyDescent="0.25">
      <c r="A305" s="26">
        <v>283</v>
      </c>
      <c r="B305" s="27" t="s">
        <v>0</v>
      </c>
      <c r="C305" s="27" t="s">
        <v>9</v>
      </c>
      <c r="D305" s="27" t="s">
        <v>13</v>
      </c>
      <c r="E305" s="27" t="s">
        <v>7</v>
      </c>
      <c r="F305" s="28">
        <v>6989</v>
      </c>
      <c r="G305" s="29">
        <v>45.16</v>
      </c>
      <c r="H305" s="40">
        <v>41514</v>
      </c>
      <c r="I305" s="27" t="s">
        <v>4</v>
      </c>
      <c r="J305" s="30" t="s">
        <v>11</v>
      </c>
      <c r="K305" s="30" t="s">
        <v>11</v>
      </c>
      <c r="L305" s="30">
        <v>0.46</v>
      </c>
      <c r="M305" s="27">
        <v>2</v>
      </c>
      <c r="N305" s="31" t="str">
        <f>VLOOKUP(L305,Güteklasse!$B$4:$C$8,2)</f>
        <v>C</v>
      </c>
      <c r="O305" s="27" t="str">
        <f>VLOOKUP(I305,Händleradressen!$B$3:$E$6,4,0)</f>
        <v>Köln</v>
      </c>
      <c r="P305" s="29">
        <f t="shared" si="12"/>
        <v>315623.24</v>
      </c>
      <c r="Q305" s="29">
        <f t="shared" si="13"/>
        <v>59968.4156</v>
      </c>
      <c r="R305" s="29">
        <f t="shared" si="14"/>
        <v>375591.6556</v>
      </c>
    </row>
    <row r="306" spans="1:18" x14ac:dyDescent="0.25">
      <c r="A306" s="26">
        <v>106</v>
      </c>
      <c r="B306" s="27" t="s">
        <v>17</v>
      </c>
      <c r="C306" s="27" t="s">
        <v>1</v>
      </c>
      <c r="D306" s="27" t="s">
        <v>2</v>
      </c>
      <c r="E306" s="27" t="s">
        <v>7</v>
      </c>
      <c r="F306" s="28">
        <v>34</v>
      </c>
      <c r="G306" s="29">
        <v>45.16</v>
      </c>
      <c r="H306" s="40">
        <v>41515</v>
      </c>
      <c r="I306" s="27" t="s">
        <v>8</v>
      </c>
      <c r="J306" s="30" t="s">
        <v>11</v>
      </c>
      <c r="K306" s="30"/>
      <c r="L306" s="30">
        <v>0.18</v>
      </c>
      <c r="M306" s="27">
        <v>5</v>
      </c>
      <c r="N306" s="31" t="str">
        <f>VLOOKUP(L306,Güteklasse!$B$4:$C$8,2)</f>
        <v>A</v>
      </c>
      <c r="O306" s="27" t="str">
        <f>VLOOKUP(I306,Händleradressen!$B$3:$E$6,4,0)</f>
        <v>Düsseldorf</v>
      </c>
      <c r="P306" s="29">
        <f t="shared" si="12"/>
        <v>1535.4399999999998</v>
      </c>
      <c r="Q306" s="29">
        <f t="shared" si="13"/>
        <v>291.73359999999997</v>
      </c>
      <c r="R306" s="29">
        <f t="shared" si="14"/>
        <v>1827.1735999999999</v>
      </c>
    </row>
    <row r="307" spans="1:18" x14ac:dyDescent="0.25">
      <c r="A307" s="26">
        <v>71</v>
      </c>
      <c r="B307" s="27" t="s">
        <v>0</v>
      </c>
      <c r="C307" s="27" t="s">
        <v>15</v>
      </c>
      <c r="D307" s="27" t="s">
        <v>10</v>
      </c>
      <c r="E307" s="27" t="s">
        <v>7</v>
      </c>
      <c r="F307" s="28">
        <v>2228</v>
      </c>
      <c r="G307" s="29">
        <v>45.19</v>
      </c>
      <c r="H307" s="40">
        <v>41516</v>
      </c>
      <c r="I307" s="27" t="s">
        <v>14</v>
      </c>
      <c r="J307" s="30" t="s">
        <v>11</v>
      </c>
      <c r="K307" s="30"/>
      <c r="L307" s="30">
        <v>0.13</v>
      </c>
      <c r="M307" s="27">
        <v>3</v>
      </c>
      <c r="N307" s="31" t="str">
        <f>VLOOKUP(L307,Güteklasse!$B$4:$C$8,2)</f>
        <v>A</v>
      </c>
      <c r="O307" s="27" t="str">
        <f>VLOOKUP(I307,Händleradressen!$B$3:$E$6,4,0)</f>
        <v>München</v>
      </c>
      <c r="P307" s="29">
        <f t="shared" si="12"/>
        <v>100683.31999999999</v>
      </c>
      <c r="Q307" s="29">
        <f t="shared" si="13"/>
        <v>19129.8308</v>
      </c>
      <c r="R307" s="29">
        <f t="shared" si="14"/>
        <v>119813.15079999999</v>
      </c>
    </row>
    <row r="308" spans="1:18" x14ac:dyDescent="0.25">
      <c r="A308" s="26">
        <v>485</v>
      </c>
      <c r="B308" s="27" t="s">
        <v>18</v>
      </c>
      <c r="C308" s="27" t="s">
        <v>5</v>
      </c>
      <c r="D308" s="27" t="s">
        <v>16</v>
      </c>
      <c r="E308" s="27" t="s">
        <v>7</v>
      </c>
      <c r="F308" s="28">
        <v>23</v>
      </c>
      <c r="G308" s="29">
        <v>45.32</v>
      </c>
      <c r="H308" s="40">
        <v>41517</v>
      </c>
      <c r="I308" s="27" t="s">
        <v>12</v>
      </c>
      <c r="J308" s="30" t="s">
        <v>11</v>
      </c>
      <c r="K308" s="30"/>
      <c r="L308" s="30">
        <v>0.83</v>
      </c>
      <c r="M308" s="27">
        <v>4</v>
      </c>
      <c r="N308" s="31" t="str">
        <f>VLOOKUP(L308,Güteklasse!$B$4:$C$8,2)</f>
        <v>D</v>
      </c>
      <c r="O308" s="27" t="str">
        <f>VLOOKUP(I308,Händleradressen!$B$3:$E$6,4,0)</f>
        <v>Hamburg</v>
      </c>
      <c r="P308" s="29">
        <f t="shared" si="12"/>
        <v>1042.3599999999999</v>
      </c>
      <c r="Q308" s="29">
        <f t="shared" si="13"/>
        <v>198.04839999999999</v>
      </c>
      <c r="R308" s="29">
        <f t="shared" si="14"/>
        <v>1240.4083999999998</v>
      </c>
    </row>
    <row r="309" spans="1:18" x14ac:dyDescent="0.25">
      <c r="A309" s="26">
        <v>180</v>
      </c>
      <c r="B309" s="27" t="s">
        <v>0</v>
      </c>
      <c r="C309" s="27" t="s">
        <v>1</v>
      </c>
      <c r="D309" s="27" t="s">
        <v>10</v>
      </c>
      <c r="E309" s="27" t="s">
        <v>7</v>
      </c>
      <c r="F309" s="28">
        <v>234</v>
      </c>
      <c r="G309" s="29">
        <v>45.45</v>
      </c>
      <c r="H309" s="40">
        <v>41518</v>
      </c>
      <c r="I309" s="27" t="s">
        <v>12</v>
      </c>
      <c r="J309" s="30" t="s">
        <v>11</v>
      </c>
      <c r="K309" s="30" t="s">
        <v>11</v>
      </c>
      <c r="L309" s="30">
        <v>0.32</v>
      </c>
      <c r="M309" s="27">
        <v>2</v>
      </c>
      <c r="N309" s="31" t="str">
        <f>VLOOKUP(L309,Güteklasse!$B$4:$C$8,2)</f>
        <v>A</v>
      </c>
      <c r="O309" s="27" t="str">
        <f>VLOOKUP(I309,Händleradressen!$B$3:$E$6,4,0)</f>
        <v>Hamburg</v>
      </c>
      <c r="P309" s="29">
        <f t="shared" si="12"/>
        <v>10635.300000000001</v>
      </c>
      <c r="Q309" s="29">
        <f t="shared" si="13"/>
        <v>2020.7070000000003</v>
      </c>
      <c r="R309" s="29">
        <f t="shared" si="14"/>
        <v>12656.007000000001</v>
      </c>
    </row>
    <row r="310" spans="1:18" x14ac:dyDescent="0.25">
      <c r="A310" s="26">
        <v>454</v>
      </c>
      <c r="B310" s="27" t="s">
        <v>0</v>
      </c>
      <c r="C310" s="27" t="s">
        <v>5</v>
      </c>
      <c r="D310" s="27" t="s">
        <v>10</v>
      </c>
      <c r="E310" s="27" t="s">
        <v>7</v>
      </c>
      <c r="F310" s="28">
        <v>4374</v>
      </c>
      <c r="G310" s="29">
        <v>45.45</v>
      </c>
      <c r="H310" s="40">
        <v>41519</v>
      </c>
      <c r="I310" s="27" t="s">
        <v>4</v>
      </c>
      <c r="J310" s="30" t="s">
        <v>11</v>
      </c>
      <c r="K310" s="30" t="s">
        <v>11</v>
      </c>
      <c r="L310" s="30">
        <v>0.76</v>
      </c>
      <c r="M310" s="27">
        <v>2</v>
      </c>
      <c r="N310" s="31" t="str">
        <f>VLOOKUP(L310,Güteklasse!$B$4:$C$8,2)</f>
        <v>D</v>
      </c>
      <c r="O310" s="27" t="str">
        <f>VLOOKUP(I310,Händleradressen!$B$3:$E$6,4,0)</f>
        <v>Köln</v>
      </c>
      <c r="P310" s="29">
        <f t="shared" si="12"/>
        <v>198798.30000000002</v>
      </c>
      <c r="Q310" s="29">
        <f t="shared" si="13"/>
        <v>37771.677000000003</v>
      </c>
      <c r="R310" s="29">
        <f t="shared" si="14"/>
        <v>236569.97700000001</v>
      </c>
    </row>
    <row r="311" spans="1:18" x14ac:dyDescent="0.25">
      <c r="A311" s="26">
        <v>36</v>
      </c>
      <c r="B311" s="27" t="s">
        <v>18</v>
      </c>
      <c r="C311" s="27" t="s">
        <v>5</v>
      </c>
      <c r="D311" s="27" t="s">
        <v>10</v>
      </c>
      <c r="E311" s="27" t="s">
        <v>7</v>
      </c>
      <c r="F311" s="28">
        <v>29</v>
      </c>
      <c r="G311" s="29">
        <v>45.5</v>
      </c>
      <c r="H311" s="40">
        <v>41520</v>
      </c>
      <c r="I311" s="27" t="s">
        <v>8</v>
      </c>
      <c r="J311" s="30" t="s">
        <v>11</v>
      </c>
      <c r="K311" s="30"/>
      <c r="L311" s="30">
        <v>0.11</v>
      </c>
      <c r="M311" s="27">
        <v>5</v>
      </c>
      <c r="N311" s="31" t="str">
        <f>VLOOKUP(L311,Güteklasse!$B$4:$C$8,2)</f>
        <v>A</v>
      </c>
      <c r="O311" s="27" t="str">
        <f>VLOOKUP(I311,Händleradressen!$B$3:$E$6,4,0)</f>
        <v>Düsseldorf</v>
      </c>
      <c r="P311" s="29">
        <f t="shared" si="12"/>
        <v>1319.5</v>
      </c>
      <c r="Q311" s="29">
        <f t="shared" si="13"/>
        <v>250.70500000000001</v>
      </c>
      <c r="R311" s="29">
        <f t="shared" si="14"/>
        <v>1570.2049999999999</v>
      </c>
    </row>
    <row r="312" spans="1:18" x14ac:dyDescent="0.25">
      <c r="A312" s="26">
        <v>549</v>
      </c>
      <c r="B312" s="27" t="s">
        <v>18</v>
      </c>
      <c r="C312" s="27" t="s">
        <v>5</v>
      </c>
      <c r="D312" s="27" t="s">
        <v>13</v>
      </c>
      <c r="E312" s="27" t="s">
        <v>3</v>
      </c>
      <c r="F312" s="28">
        <v>492</v>
      </c>
      <c r="G312" s="29">
        <v>0.77</v>
      </c>
      <c r="H312" s="40">
        <v>41521</v>
      </c>
      <c r="I312" s="27" t="s">
        <v>73</v>
      </c>
      <c r="J312" s="30" t="s">
        <v>11</v>
      </c>
      <c r="K312" s="30"/>
      <c r="L312" s="30">
        <v>0.93</v>
      </c>
      <c r="M312" s="27">
        <v>3</v>
      </c>
      <c r="N312" s="31" t="str">
        <f>VLOOKUP(L312,Güteklasse!$B$4:$C$8,2)</f>
        <v>E</v>
      </c>
      <c r="O312" s="27" t="e">
        <f>VLOOKUP(I312,Händleradressen!$B$3:$E$6,4,0)</f>
        <v>#N/A</v>
      </c>
      <c r="P312" s="29">
        <f t="shared" si="12"/>
        <v>378.84000000000003</v>
      </c>
      <c r="Q312" s="29">
        <f t="shared" si="13"/>
        <v>71.979600000000005</v>
      </c>
      <c r="R312" s="29">
        <f t="shared" si="14"/>
        <v>450.81960000000004</v>
      </c>
    </row>
    <row r="313" spans="1:18" x14ac:dyDescent="0.25">
      <c r="A313" s="26">
        <v>103</v>
      </c>
      <c r="B313" s="27" t="s">
        <v>18</v>
      </c>
      <c r="C313" s="27" t="s">
        <v>9</v>
      </c>
      <c r="D313" s="27" t="s">
        <v>13</v>
      </c>
      <c r="E313" s="27" t="s">
        <v>7</v>
      </c>
      <c r="F313" s="28">
        <v>25</v>
      </c>
      <c r="G313" s="29">
        <v>45.55</v>
      </c>
      <c r="H313" s="40">
        <v>41522</v>
      </c>
      <c r="I313" s="27" t="s">
        <v>8</v>
      </c>
      <c r="J313" s="30" t="s">
        <v>11</v>
      </c>
      <c r="K313" s="30" t="s">
        <v>11</v>
      </c>
      <c r="L313" s="30">
        <v>0.18</v>
      </c>
      <c r="M313" s="27">
        <v>4</v>
      </c>
      <c r="N313" s="31" t="str">
        <f>VLOOKUP(L313,Güteklasse!$B$4:$C$8,2)</f>
        <v>A</v>
      </c>
      <c r="O313" s="27" t="str">
        <f>VLOOKUP(I313,Händleradressen!$B$3:$E$6,4,0)</f>
        <v>Düsseldorf</v>
      </c>
      <c r="P313" s="29">
        <f t="shared" si="12"/>
        <v>1138.75</v>
      </c>
      <c r="Q313" s="29">
        <f t="shared" si="13"/>
        <v>216.36250000000001</v>
      </c>
      <c r="R313" s="29">
        <f t="shared" si="14"/>
        <v>1355.1125</v>
      </c>
    </row>
    <row r="314" spans="1:18" x14ac:dyDescent="0.25">
      <c r="A314" s="26">
        <v>444</v>
      </c>
      <c r="B314" s="27" t="s">
        <v>0</v>
      </c>
      <c r="C314" s="27" t="s">
        <v>9</v>
      </c>
      <c r="D314" s="27" t="s">
        <v>6</v>
      </c>
      <c r="E314" s="27" t="s">
        <v>7</v>
      </c>
      <c r="F314" s="28">
        <v>465</v>
      </c>
      <c r="G314" s="29">
        <v>45.56</v>
      </c>
      <c r="H314" s="40">
        <v>41523</v>
      </c>
      <c r="I314" s="27" t="s">
        <v>12</v>
      </c>
      <c r="J314" s="30" t="s">
        <v>11</v>
      </c>
      <c r="K314" s="30"/>
      <c r="L314" s="30">
        <v>0.75</v>
      </c>
      <c r="M314" s="27">
        <v>2</v>
      </c>
      <c r="N314" s="31" t="str">
        <f>VLOOKUP(L314,Güteklasse!$B$4:$C$8,2)</f>
        <v>D</v>
      </c>
      <c r="O314" s="27" t="str">
        <f>VLOOKUP(I314,Händleradressen!$B$3:$E$6,4,0)</f>
        <v>Hamburg</v>
      </c>
      <c r="P314" s="29">
        <f t="shared" si="12"/>
        <v>21185.4</v>
      </c>
      <c r="Q314" s="29">
        <f t="shared" si="13"/>
        <v>4025.2260000000001</v>
      </c>
      <c r="R314" s="29">
        <f t="shared" si="14"/>
        <v>25210.626</v>
      </c>
    </row>
    <row r="315" spans="1:18" x14ac:dyDescent="0.25">
      <c r="A315" s="26">
        <v>489</v>
      </c>
      <c r="B315" s="27" t="s">
        <v>0</v>
      </c>
      <c r="C315" s="27" t="s">
        <v>15</v>
      </c>
      <c r="D315" s="27" t="s">
        <v>13</v>
      </c>
      <c r="E315" s="27" t="s">
        <v>7</v>
      </c>
      <c r="F315" s="28">
        <v>8245</v>
      </c>
      <c r="G315" s="29">
        <v>45.56</v>
      </c>
      <c r="H315" s="40">
        <v>41524</v>
      </c>
      <c r="I315" s="27" t="s">
        <v>4</v>
      </c>
      <c r="J315" s="30" t="s">
        <v>11</v>
      </c>
      <c r="K315" s="30"/>
      <c r="L315" s="30">
        <v>0.84</v>
      </c>
      <c r="M315" s="27">
        <v>2</v>
      </c>
      <c r="N315" s="31" t="str">
        <f>VLOOKUP(L315,Güteklasse!$B$4:$C$8,2)</f>
        <v>D</v>
      </c>
      <c r="O315" s="27" t="str">
        <f>VLOOKUP(I315,Händleradressen!$B$3:$E$6,4,0)</f>
        <v>Köln</v>
      </c>
      <c r="P315" s="29">
        <f t="shared" si="12"/>
        <v>375642.2</v>
      </c>
      <c r="Q315" s="29">
        <f t="shared" si="13"/>
        <v>71372.017999999996</v>
      </c>
      <c r="R315" s="29">
        <f t="shared" si="14"/>
        <v>447014.21799999999</v>
      </c>
    </row>
    <row r="316" spans="1:18" x14ac:dyDescent="0.25">
      <c r="A316" s="26">
        <v>527</v>
      </c>
      <c r="B316" s="27" t="s">
        <v>17</v>
      </c>
      <c r="C316" s="27" t="s">
        <v>1</v>
      </c>
      <c r="D316" s="27" t="s">
        <v>10</v>
      </c>
      <c r="E316" s="27" t="s">
        <v>7</v>
      </c>
      <c r="F316" s="28">
        <v>8714</v>
      </c>
      <c r="G316" s="29">
        <v>45.56</v>
      </c>
      <c r="H316" s="40">
        <v>41525</v>
      </c>
      <c r="I316" s="27" t="s">
        <v>8</v>
      </c>
      <c r="J316" s="30"/>
      <c r="K316" s="30"/>
      <c r="L316" s="30">
        <v>0.89</v>
      </c>
      <c r="M316" s="27">
        <v>5</v>
      </c>
      <c r="N316" s="31" t="str">
        <f>VLOOKUP(L316,Güteklasse!$B$4:$C$8,2)</f>
        <v>D</v>
      </c>
      <c r="O316" s="27" t="str">
        <f>VLOOKUP(I316,Händleradressen!$B$3:$E$6,4,0)</f>
        <v>Düsseldorf</v>
      </c>
      <c r="P316" s="29">
        <f t="shared" si="12"/>
        <v>397009.84</v>
      </c>
      <c r="Q316" s="29">
        <f t="shared" si="13"/>
        <v>75431.869600000005</v>
      </c>
      <c r="R316" s="29">
        <f t="shared" si="14"/>
        <v>472441.70960000006</v>
      </c>
    </row>
    <row r="317" spans="1:18" x14ac:dyDescent="0.25">
      <c r="A317" s="26">
        <v>529</v>
      </c>
      <c r="B317" s="27" t="s">
        <v>18</v>
      </c>
      <c r="C317" s="27" t="s">
        <v>1</v>
      </c>
      <c r="D317" s="27" t="s">
        <v>13</v>
      </c>
      <c r="E317" s="27" t="s">
        <v>7</v>
      </c>
      <c r="F317" s="28">
        <v>8</v>
      </c>
      <c r="G317" s="29">
        <v>47.46</v>
      </c>
      <c r="H317" s="40">
        <v>41526</v>
      </c>
      <c r="I317" s="27" t="s">
        <v>4</v>
      </c>
      <c r="J317" s="30" t="s">
        <v>11</v>
      </c>
      <c r="K317" s="30" t="s">
        <v>11</v>
      </c>
      <c r="L317" s="30">
        <v>0.9</v>
      </c>
      <c r="M317" s="27">
        <v>2</v>
      </c>
      <c r="N317" s="31" t="str">
        <f>VLOOKUP(L317,Güteklasse!$B$4:$C$8,2)</f>
        <v>D</v>
      </c>
      <c r="O317" s="27" t="str">
        <f>VLOOKUP(I317,Händleradressen!$B$3:$E$6,4,0)</f>
        <v>Köln</v>
      </c>
      <c r="P317" s="29">
        <f t="shared" si="12"/>
        <v>379.68</v>
      </c>
      <c r="Q317" s="29">
        <f t="shared" si="13"/>
        <v>72.139200000000002</v>
      </c>
      <c r="R317" s="29">
        <f t="shared" si="14"/>
        <v>451.81920000000002</v>
      </c>
    </row>
    <row r="318" spans="1:18" x14ac:dyDescent="0.25">
      <c r="A318" s="26">
        <v>482</v>
      </c>
      <c r="B318" s="27" t="s">
        <v>0</v>
      </c>
      <c r="C318" s="27" t="s">
        <v>9</v>
      </c>
      <c r="D318" s="27" t="s">
        <v>2</v>
      </c>
      <c r="E318" s="27" t="s">
        <v>7</v>
      </c>
      <c r="F318" s="28">
        <v>8884</v>
      </c>
      <c r="G318" s="29">
        <v>45.74</v>
      </c>
      <c r="H318" s="40">
        <v>41527</v>
      </c>
      <c r="I318" s="27" t="s">
        <v>4</v>
      </c>
      <c r="J318" s="30" t="s">
        <v>11</v>
      </c>
      <c r="K318" s="30" t="s">
        <v>11</v>
      </c>
      <c r="L318" s="30">
        <v>0.83</v>
      </c>
      <c r="M318" s="27">
        <v>4</v>
      </c>
      <c r="N318" s="31" t="str">
        <f>VLOOKUP(L318,Güteklasse!$B$4:$C$8,2)</f>
        <v>D</v>
      </c>
      <c r="O318" s="27" t="str">
        <f>VLOOKUP(I318,Händleradressen!$B$3:$E$6,4,0)</f>
        <v>Köln</v>
      </c>
      <c r="P318" s="29">
        <f t="shared" si="12"/>
        <v>406354.16000000003</v>
      </c>
      <c r="Q318" s="29">
        <f t="shared" si="13"/>
        <v>77207.290400000013</v>
      </c>
      <c r="R318" s="29">
        <f t="shared" si="14"/>
        <v>483561.45040000003</v>
      </c>
    </row>
    <row r="319" spans="1:18" x14ac:dyDescent="0.25">
      <c r="A319" s="26">
        <v>516</v>
      </c>
      <c r="B319" s="27" t="s">
        <v>18</v>
      </c>
      <c r="C319" s="27" t="s">
        <v>9</v>
      </c>
      <c r="D319" s="27" t="s">
        <v>10</v>
      </c>
      <c r="E319" s="27" t="s">
        <v>7</v>
      </c>
      <c r="F319" s="28">
        <v>16</v>
      </c>
      <c r="G319" s="29">
        <v>45.74</v>
      </c>
      <c r="H319" s="40">
        <v>41528</v>
      </c>
      <c r="I319" s="27" t="s">
        <v>4</v>
      </c>
      <c r="J319" s="30" t="s">
        <v>11</v>
      </c>
      <c r="K319" s="30"/>
      <c r="L319" s="30">
        <v>0.88</v>
      </c>
      <c r="M319" s="27">
        <v>2</v>
      </c>
      <c r="N319" s="31" t="str">
        <f>VLOOKUP(L319,Güteklasse!$B$4:$C$8,2)</f>
        <v>D</v>
      </c>
      <c r="O319" s="27" t="str">
        <f>VLOOKUP(I319,Händleradressen!$B$3:$E$6,4,0)</f>
        <v>Köln</v>
      </c>
      <c r="P319" s="29">
        <f t="shared" si="12"/>
        <v>731.84</v>
      </c>
      <c r="Q319" s="29">
        <f t="shared" si="13"/>
        <v>139.0496</v>
      </c>
      <c r="R319" s="29">
        <f t="shared" si="14"/>
        <v>870.88959999999997</v>
      </c>
    </row>
    <row r="320" spans="1:18" x14ac:dyDescent="0.25">
      <c r="A320" s="26">
        <v>577</v>
      </c>
      <c r="B320" s="27" t="s">
        <v>17</v>
      </c>
      <c r="C320" s="27" t="s">
        <v>9</v>
      </c>
      <c r="D320" s="27" t="s">
        <v>10</v>
      </c>
      <c r="E320" s="27" t="s">
        <v>3</v>
      </c>
      <c r="F320" s="28">
        <v>632</v>
      </c>
      <c r="G320" s="29">
        <v>0.63</v>
      </c>
      <c r="H320" s="40">
        <v>41529</v>
      </c>
      <c r="I320" s="27" t="s">
        <v>14</v>
      </c>
      <c r="J320" s="30" t="s">
        <v>11</v>
      </c>
      <c r="K320" s="30"/>
      <c r="L320" s="30">
        <v>0.96</v>
      </c>
      <c r="M320" s="27">
        <v>4</v>
      </c>
      <c r="N320" s="31" t="str">
        <f>VLOOKUP(L320,Güteklasse!$B$4:$C$8,2)</f>
        <v>E</v>
      </c>
      <c r="O320" s="27" t="str">
        <f>VLOOKUP(I320,Händleradressen!$B$3:$E$6,4,0)</f>
        <v>München</v>
      </c>
      <c r="P320" s="29">
        <f t="shared" si="12"/>
        <v>398.16</v>
      </c>
      <c r="Q320" s="29">
        <f t="shared" si="13"/>
        <v>75.650400000000005</v>
      </c>
      <c r="R320" s="29">
        <f t="shared" si="14"/>
        <v>473.81040000000002</v>
      </c>
    </row>
    <row r="321" spans="1:18" x14ac:dyDescent="0.25">
      <c r="A321" s="26">
        <v>37</v>
      </c>
      <c r="B321" s="27" t="s">
        <v>0</v>
      </c>
      <c r="C321" s="27" t="s">
        <v>15</v>
      </c>
      <c r="D321" s="27" t="s">
        <v>13</v>
      </c>
      <c r="E321" s="27" t="s">
        <v>7</v>
      </c>
      <c r="F321" s="28">
        <v>2074</v>
      </c>
      <c r="G321" s="29">
        <v>45.81</v>
      </c>
      <c r="H321" s="40">
        <v>41530</v>
      </c>
      <c r="I321" s="27" t="s">
        <v>4</v>
      </c>
      <c r="J321" s="30" t="s">
        <v>11</v>
      </c>
      <c r="K321" s="30" t="s">
        <v>11</v>
      </c>
      <c r="L321" s="30">
        <v>0.03</v>
      </c>
      <c r="M321" s="27">
        <v>4</v>
      </c>
      <c r="N321" s="31" t="str">
        <f>VLOOKUP(L321,Güteklasse!$B$4:$C$8,2)</f>
        <v>A</v>
      </c>
      <c r="O321" s="27" t="str">
        <f>VLOOKUP(I321,Händleradressen!$B$3:$E$6,4,0)</f>
        <v>Köln</v>
      </c>
      <c r="P321" s="29">
        <f t="shared" si="12"/>
        <v>95009.94</v>
      </c>
      <c r="Q321" s="29">
        <f t="shared" si="13"/>
        <v>18051.888600000002</v>
      </c>
      <c r="R321" s="29">
        <f t="shared" si="14"/>
        <v>113061.82860000001</v>
      </c>
    </row>
    <row r="322" spans="1:18" x14ac:dyDescent="0.25">
      <c r="A322" s="26">
        <v>254</v>
      </c>
      <c r="B322" s="27" t="s">
        <v>0</v>
      </c>
      <c r="C322" s="27" t="s">
        <v>5</v>
      </c>
      <c r="D322" s="27" t="s">
        <v>2</v>
      </c>
      <c r="E322" s="27" t="s">
        <v>7</v>
      </c>
      <c r="F322" s="28">
        <v>268</v>
      </c>
      <c r="G322" s="29">
        <v>45.81</v>
      </c>
      <c r="H322" s="40">
        <v>41531</v>
      </c>
      <c r="I322" s="27" t="s">
        <v>4</v>
      </c>
      <c r="J322" s="30" t="s">
        <v>11</v>
      </c>
      <c r="K322" s="30" t="s">
        <v>11</v>
      </c>
      <c r="L322" s="30">
        <v>0.41</v>
      </c>
      <c r="M322" s="27">
        <v>4</v>
      </c>
      <c r="N322" s="31" t="str">
        <f>VLOOKUP(L322,Güteklasse!$B$4:$C$8,2)</f>
        <v>B</v>
      </c>
      <c r="O322" s="27" t="str">
        <f>VLOOKUP(I322,Händleradressen!$B$3:$E$6,4,0)</f>
        <v>Köln</v>
      </c>
      <c r="P322" s="29">
        <f t="shared" si="12"/>
        <v>12277.08</v>
      </c>
      <c r="Q322" s="29">
        <f t="shared" si="13"/>
        <v>2332.6451999999999</v>
      </c>
      <c r="R322" s="29">
        <f t="shared" si="14"/>
        <v>14609.725200000001</v>
      </c>
    </row>
    <row r="323" spans="1:18" x14ac:dyDescent="0.25">
      <c r="A323" s="26">
        <v>294</v>
      </c>
      <c r="B323" s="27" t="s">
        <v>17</v>
      </c>
      <c r="C323" s="27" t="s">
        <v>5</v>
      </c>
      <c r="D323" s="27" t="s">
        <v>13</v>
      </c>
      <c r="E323" s="27" t="s">
        <v>7</v>
      </c>
      <c r="F323" s="28">
        <v>27</v>
      </c>
      <c r="G323" s="29">
        <v>45.81</v>
      </c>
      <c r="H323" s="40">
        <v>41532</v>
      </c>
      <c r="I323" s="27" t="s">
        <v>4</v>
      </c>
      <c r="J323" s="30" t="s">
        <v>11</v>
      </c>
      <c r="K323" s="30"/>
      <c r="L323" s="30">
        <v>0.48</v>
      </c>
      <c r="M323" s="27">
        <v>4</v>
      </c>
      <c r="N323" s="31" t="str">
        <f>VLOOKUP(L323,Güteklasse!$B$4:$C$8,2)</f>
        <v>C</v>
      </c>
      <c r="O323" s="27" t="str">
        <f>VLOOKUP(I323,Händleradressen!$B$3:$E$6,4,0)</f>
        <v>Köln</v>
      </c>
      <c r="P323" s="29">
        <f t="shared" si="12"/>
        <v>1236.8700000000001</v>
      </c>
      <c r="Q323" s="29">
        <f t="shared" si="13"/>
        <v>235.00530000000003</v>
      </c>
      <c r="R323" s="29">
        <f t="shared" si="14"/>
        <v>1471.8753000000002</v>
      </c>
    </row>
    <row r="324" spans="1:18" x14ac:dyDescent="0.25">
      <c r="A324" s="26">
        <v>152</v>
      </c>
      <c r="B324" s="27" t="s">
        <v>0</v>
      </c>
      <c r="C324" s="27" t="s">
        <v>5</v>
      </c>
      <c r="D324" s="27" t="s">
        <v>6</v>
      </c>
      <c r="E324" s="27" t="s">
        <v>7</v>
      </c>
      <c r="F324" s="28">
        <v>654</v>
      </c>
      <c r="G324" s="29">
        <v>45.82</v>
      </c>
      <c r="H324" s="40">
        <v>41533</v>
      </c>
      <c r="I324" s="27" t="s">
        <v>4</v>
      </c>
      <c r="J324" s="30" t="s">
        <v>11</v>
      </c>
      <c r="K324" s="30" t="s">
        <v>11</v>
      </c>
      <c r="L324" s="30">
        <v>0.26</v>
      </c>
      <c r="M324" s="27">
        <v>3</v>
      </c>
      <c r="N324" s="31" t="str">
        <f>VLOOKUP(L324,Güteklasse!$B$4:$C$8,2)</f>
        <v>A</v>
      </c>
      <c r="O324" s="27" t="str">
        <f>VLOOKUP(I324,Händleradressen!$B$3:$E$6,4,0)</f>
        <v>Köln</v>
      </c>
      <c r="P324" s="29">
        <f t="shared" si="12"/>
        <v>29966.28</v>
      </c>
      <c r="Q324" s="29">
        <f t="shared" si="13"/>
        <v>5693.5932000000003</v>
      </c>
      <c r="R324" s="29">
        <f t="shared" si="14"/>
        <v>35659.873200000002</v>
      </c>
    </row>
    <row r="325" spans="1:18" x14ac:dyDescent="0.25">
      <c r="A325" s="26">
        <v>190</v>
      </c>
      <c r="B325" s="27" t="s">
        <v>18</v>
      </c>
      <c r="C325" s="27" t="s">
        <v>9</v>
      </c>
      <c r="D325" s="27" t="s">
        <v>74</v>
      </c>
      <c r="E325" s="27" t="s">
        <v>7</v>
      </c>
      <c r="F325" s="28">
        <v>14</v>
      </c>
      <c r="G325" s="29">
        <v>45.87</v>
      </c>
      <c r="H325" s="40">
        <v>41534</v>
      </c>
      <c r="I325" s="27" t="s">
        <v>4</v>
      </c>
      <c r="J325" s="30" t="s">
        <v>11</v>
      </c>
      <c r="K325" s="30" t="s">
        <v>11</v>
      </c>
      <c r="L325" s="30">
        <v>0.33</v>
      </c>
      <c r="M325" s="27">
        <v>3</v>
      </c>
      <c r="N325" s="31" t="str">
        <f>VLOOKUP(L325,Güteklasse!$B$4:$C$8,2)</f>
        <v>A</v>
      </c>
      <c r="O325" s="27" t="str">
        <f>VLOOKUP(I325,Händleradressen!$B$3:$E$6,4,0)</f>
        <v>Köln</v>
      </c>
      <c r="P325" s="29">
        <f t="shared" si="12"/>
        <v>642.17999999999995</v>
      </c>
      <c r="Q325" s="29">
        <f t="shared" si="13"/>
        <v>122.01419999999999</v>
      </c>
      <c r="R325" s="29">
        <f t="shared" si="14"/>
        <v>764.19419999999991</v>
      </c>
    </row>
    <row r="326" spans="1:18" x14ac:dyDescent="0.25">
      <c r="A326" s="26">
        <v>38</v>
      </c>
      <c r="B326" s="27" t="s">
        <v>18</v>
      </c>
      <c r="C326" s="27" t="s">
        <v>9</v>
      </c>
      <c r="D326" s="27" t="s">
        <v>2</v>
      </c>
      <c r="E326" s="27" t="s">
        <v>7</v>
      </c>
      <c r="F326" s="28">
        <v>31</v>
      </c>
      <c r="G326" s="29">
        <v>45.89</v>
      </c>
      <c r="H326" s="40">
        <v>41535</v>
      </c>
      <c r="I326" s="27" t="s">
        <v>8</v>
      </c>
      <c r="J326" s="30" t="s">
        <v>11</v>
      </c>
      <c r="K326" s="30" t="s">
        <v>11</v>
      </c>
      <c r="L326" s="30">
        <v>0.03</v>
      </c>
      <c r="M326" s="27">
        <v>2</v>
      </c>
      <c r="N326" s="31" t="str">
        <f>VLOOKUP(L326,Güteklasse!$B$4:$C$8,2)</f>
        <v>A</v>
      </c>
      <c r="O326" s="27" t="str">
        <f>VLOOKUP(I326,Händleradressen!$B$3:$E$6,4,0)</f>
        <v>Düsseldorf</v>
      </c>
      <c r="P326" s="29">
        <f t="shared" ref="P326:P389" si="15">F326*G326</f>
        <v>1422.59</v>
      </c>
      <c r="Q326" s="29">
        <f t="shared" ref="Q326:Q389" si="16">P326*$P$1</f>
        <v>270.2921</v>
      </c>
      <c r="R326" s="29">
        <f t="shared" ref="R326:R389" si="17">P326+Q326</f>
        <v>1692.8820999999998</v>
      </c>
    </row>
    <row r="327" spans="1:18" x14ac:dyDescent="0.25">
      <c r="A327" s="26">
        <v>568</v>
      </c>
      <c r="B327" s="27" t="s">
        <v>0</v>
      </c>
      <c r="C327" s="27" t="s">
        <v>15</v>
      </c>
      <c r="D327" s="27" t="s">
        <v>6</v>
      </c>
      <c r="E327" s="27" t="s">
        <v>7</v>
      </c>
      <c r="F327" s="28">
        <v>512</v>
      </c>
      <c r="G327" s="29">
        <v>45.9</v>
      </c>
      <c r="H327" s="40">
        <v>41536</v>
      </c>
      <c r="I327" s="27" t="s">
        <v>8</v>
      </c>
      <c r="J327" s="30" t="s">
        <v>11</v>
      </c>
      <c r="K327" s="30"/>
      <c r="L327" s="30">
        <v>0.95</v>
      </c>
      <c r="M327" s="27">
        <v>3</v>
      </c>
      <c r="N327" s="31" t="str">
        <f>VLOOKUP(L327,Güteklasse!$B$4:$C$8,2)</f>
        <v>E</v>
      </c>
      <c r="O327" s="27" t="str">
        <f>VLOOKUP(I327,Händleradressen!$B$3:$E$6,4,0)</f>
        <v>Düsseldorf</v>
      </c>
      <c r="P327" s="29">
        <f t="shared" si="15"/>
        <v>23500.799999999999</v>
      </c>
      <c r="Q327" s="29">
        <f t="shared" si="16"/>
        <v>4465.152</v>
      </c>
      <c r="R327" s="29">
        <f t="shared" si="17"/>
        <v>27965.951999999997</v>
      </c>
    </row>
    <row r="328" spans="1:18" x14ac:dyDescent="0.25">
      <c r="A328" s="26">
        <v>135</v>
      </c>
      <c r="B328" s="27" t="s">
        <v>17</v>
      </c>
      <c r="C328" s="27" t="s">
        <v>9</v>
      </c>
      <c r="D328" s="27" t="s">
        <v>6</v>
      </c>
      <c r="E328" s="27" t="s">
        <v>7</v>
      </c>
      <c r="F328" s="28">
        <v>13</v>
      </c>
      <c r="G328" s="29">
        <v>45.9</v>
      </c>
      <c r="H328" s="40">
        <v>41537</v>
      </c>
      <c r="I328" s="27" t="s">
        <v>4</v>
      </c>
      <c r="J328" s="30" t="s">
        <v>11</v>
      </c>
      <c r="K328" s="30"/>
      <c r="L328" s="30">
        <v>0.23</v>
      </c>
      <c r="M328" s="27">
        <v>3</v>
      </c>
      <c r="N328" s="31" t="str">
        <f>VLOOKUP(L328,Güteklasse!$B$4:$C$8,2)</f>
        <v>A</v>
      </c>
      <c r="O328" s="27" t="str">
        <f>VLOOKUP(I328,Händleradressen!$B$3:$E$6,4,0)</f>
        <v>Köln</v>
      </c>
      <c r="P328" s="29">
        <f t="shared" si="15"/>
        <v>596.69999999999993</v>
      </c>
      <c r="Q328" s="29">
        <f t="shared" si="16"/>
        <v>113.37299999999999</v>
      </c>
      <c r="R328" s="29">
        <f t="shared" si="17"/>
        <v>710.07299999999987</v>
      </c>
    </row>
    <row r="329" spans="1:18" x14ac:dyDescent="0.25">
      <c r="A329" s="26">
        <v>375</v>
      </c>
      <c r="B329" s="27" t="s">
        <v>0</v>
      </c>
      <c r="C329" s="27" t="s">
        <v>5</v>
      </c>
      <c r="D329" s="27" t="s">
        <v>69</v>
      </c>
      <c r="E329" s="27" t="s">
        <v>7</v>
      </c>
      <c r="F329" s="28">
        <v>5165</v>
      </c>
      <c r="G329" s="29">
        <v>45.95</v>
      </c>
      <c r="H329" s="40">
        <v>41538</v>
      </c>
      <c r="I329" s="27" t="s">
        <v>4</v>
      </c>
      <c r="J329" s="30" t="s">
        <v>11</v>
      </c>
      <c r="K329" s="30" t="s">
        <v>11</v>
      </c>
      <c r="L329" s="30">
        <v>0.63</v>
      </c>
      <c r="M329" s="27">
        <v>2</v>
      </c>
      <c r="N329" s="31" t="str">
        <f>VLOOKUP(L329,Güteklasse!$B$4:$C$8,2)</f>
        <v>D</v>
      </c>
      <c r="O329" s="27" t="str">
        <f>VLOOKUP(I329,Händleradressen!$B$3:$E$6,4,0)</f>
        <v>Köln</v>
      </c>
      <c r="P329" s="29">
        <f t="shared" si="15"/>
        <v>237331.75000000003</v>
      </c>
      <c r="Q329" s="29">
        <f t="shared" si="16"/>
        <v>45093.032500000008</v>
      </c>
      <c r="R329" s="29">
        <f t="shared" si="17"/>
        <v>282424.78250000003</v>
      </c>
    </row>
    <row r="330" spans="1:18" x14ac:dyDescent="0.25">
      <c r="A330" s="26">
        <v>553</v>
      </c>
      <c r="B330" s="27" t="s">
        <v>17</v>
      </c>
      <c r="C330" s="27" t="s">
        <v>5</v>
      </c>
      <c r="D330" s="27" t="s">
        <v>10</v>
      </c>
      <c r="E330" s="27" t="s">
        <v>7</v>
      </c>
      <c r="F330" s="28">
        <v>46</v>
      </c>
      <c r="G330" s="29">
        <v>45.98</v>
      </c>
      <c r="H330" s="40">
        <v>41539</v>
      </c>
      <c r="I330" s="27" t="s">
        <v>4</v>
      </c>
      <c r="J330" s="30" t="s">
        <v>11</v>
      </c>
      <c r="K330" s="30" t="s">
        <v>11</v>
      </c>
      <c r="L330" s="30">
        <v>0.93</v>
      </c>
      <c r="M330" s="27">
        <v>4</v>
      </c>
      <c r="N330" s="31" t="str">
        <f>VLOOKUP(L330,Güteklasse!$B$4:$C$8,2)</f>
        <v>E</v>
      </c>
      <c r="O330" s="27" t="str">
        <f>VLOOKUP(I330,Händleradressen!$B$3:$E$6,4,0)</f>
        <v>Köln</v>
      </c>
      <c r="P330" s="29">
        <f t="shared" si="15"/>
        <v>2115.08</v>
      </c>
      <c r="Q330" s="29">
        <f t="shared" si="16"/>
        <v>401.86520000000002</v>
      </c>
      <c r="R330" s="29">
        <f t="shared" si="17"/>
        <v>2516.9452000000001</v>
      </c>
    </row>
    <row r="331" spans="1:18" x14ac:dyDescent="0.25">
      <c r="A331" s="26">
        <v>163</v>
      </c>
      <c r="B331" s="27" t="s">
        <v>0</v>
      </c>
      <c r="C331" s="27" t="s">
        <v>9</v>
      </c>
      <c r="D331" s="27" t="s">
        <v>6</v>
      </c>
      <c r="E331" s="27" t="s">
        <v>7</v>
      </c>
      <c r="F331" s="28">
        <v>9889</v>
      </c>
      <c r="G331" s="29">
        <v>46</v>
      </c>
      <c r="H331" s="40">
        <v>41540</v>
      </c>
      <c r="I331" s="27" t="s">
        <v>4</v>
      </c>
      <c r="J331" s="30" t="s">
        <v>11</v>
      </c>
      <c r="K331" s="30" t="s">
        <v>11</v>
      </c>
      <c r="L331" s="30">
        <v>0.28000000000000003</v>
      </c>
      <c r="M331" s="27">
        <v>4</v>
      </c>
      <c r="N331" s="31" t="str">
        <f>VLOOKUP(L331,Güteklasse!$B$4:$C$8,2)</f>
        <v>A</v>
      </c>
      <c r="O331" s="27" t="str">
        <f>VLOOKUP(I331,Händleradressen!$B$3:$E$6,4,0)</f>
        <v>Köln</v>
      </c>
      <c r="P331" s="29">
        <f t="shared" si="15"/>
        <v>454894</v>
      </c>
      <c r="Q331" s="29">
        <f t="shared" si="16"/>
        <v>86429.86</v>
      </c>
      <c r="R331" s="29">
        <f t="shared" si="17"/>
        <v>541323.86</v>
      </c>
    </row>
    <row r="332" spans="1:18" x14ac:dyDescent="0.25">
      <c r="A332" s="26">
        <v>561</v>
      </c>
      <c r="B332" s="27" t="s">
        <v>17</v>
      </c>
      <c r="C332" s="27" t="s">
        <v>5</v>
      </c>
      <c r="D332" s="27" t="s">
        <v>6</v>
      </c>
      <c r="E332" s="27" t="s">
        <v>7</v>
      </c>
      <c r="F332" s="28">
        <v>8</v>
      </c>
      <c r="G332" s="29">
        <v>50.3</v>
      </c>
      <c r="H332" s="40">
        <v>41541</v>
      </c>
      <c r="I332" s="27" t="s">
        <v>8</v>
      </c>
      <c r="J332" s="30" t="s">
        <v>11</v>
      </c>
      <c r="K332" s="30" t="s">
        <v>11</v>
      </c>
      <c r="L332" s="30">
        <v>0.94</v>
      </c>
      <c r="M332" s="27">
        <v>2</v>
      </c>
      <c r="N332" s="31" t="str">
        <f>VLOOKUP(L332,Güteklasse!$B$4:$C$8,2)</f>
        <v>E</v>
      </c>
      <c r="O332" s="27" t="str">
        <f>VLOOKUP(I332,Händleradressen!$B$3:$E$6,4,0)</f>
        <v>Düsseldorf</v>
      </c>
      <c r="P332" s="29">
        <f t="shared" si="15"/>
        <v>402.4</v>
      </c>
      <c r="Q332" s="29">
        <f t="shared" si="16"/>
        <v>76.456000000000003</v>
      </c>
      <c r="R332" s="29">
        <f t="shared" si="17"/>
        <v>478.85599999999999</v>
      </c>
    </row>
    <row r="333" spans="1:18" x14ac:dyDescent="0.25">
      <c r="A333" s="26">
        <v>39</v>
      </c>
      <c r="B333" s="27" t="s">
        <v>0</v>
      </c>
      <c r="C333" s="27" t="s">
        <v>5</v>
      </c>
      <c r="D333" s="27" t="s">
        <v>2</v>
      </c>
      <c r="E333" s="27" t="s">
        <v>7</v>
      </c>
      <c r="F333" s="28">
        <v>23</v>
      </c>
      <c r="G333" s="29">
        <v>46.07</v>
      </c>
      <c r="H333" s="40">
        <v>41542</v>
      </c>
      <c r="I333" s="27" t="s">
        <v>12</v>
      </c>
      <c r="J333" s="30" t="s">
        <v>11</v>
      </c>
      <c r="K333" s="30"/>
      <c r="L333" s="30">
        <v>7.0000000000000007E-2</v>
      </c>
      <c r="M333" s="27">
        <v>4</v>
      </c>
      <c r="N333" s="31" t="str">
        <f>VLOOKUP(L333,Güteklasse!$B$4:$C$8,2)</f>
        <v>A</v>
      </c>
      <c r="O333" s="27" t="str">
        <f>VLOOKUP(I333,Händleradressen!$B$3:$E$6,4,0)</f>
        <v>Hamburg</v>
      </c>
      <c r="P333" s="29">
        <f t="shared" si="15"/>
        <v>1059.6099999999999</v>
      </c>
      <c r="Q333" s="29">
        <f t="shared" si="16"/>
        <v>201.32589999999999</v>
      </c>
      <c r="R333" s="29">
        <f t="shared" si="17"/>
        <v>1260.9358999999999</v>
      </c>
    </row>
    <row r="334" spans="1:18" x14ac:dyDescent="0.25">
      <c r="A334" s="26">
        <v>208</v>
      </c>
      <c r="B334" s="27" t="s">
        <v>17</v>
      </c>
      <c r="C334" s="27" t="s">
        <v>5</v>
      </c>
      <c r="D334" s="27" t="s">
        <v>2</v>
      </c>
      <c r="E334" s="27" t="s">
        <v>7</v>
      </c>
      <c r="F334" s="28">
        <v>8</v>
      </c>
      <c r="G334" s="29">
        <v>51.47</v>
      </c>
      <c r="H334" s="40">
        <v>41543</v>
      </c>
      <c r="I334" s="27" t="s">
        <v>8</v>
      </c>
      <c r="J334" s="30" t="s">
        <v>11</v>
      </c>
      <c r="K334" s="30" t="s">
        <v>11</v>
      </c>
      <c r="L334" s="30">
        <v>0.35</v>
      </c>
      <c r="M334" s="27">
        <v>2</v>
      </c>
      <c r="N334" s="31" t="str">
        <f>VLOOKUP(L334,Güteklasse!$B$4:$C$8,2)</f>
        <v>B</v>
      </c>
      <c r="O334" s="27" t="str">
        <f>VLOOKUP(I334,Händleradressen!$B$3:$E$6,4,0)</f>
        <v>Düsseldorf</v>
      </c>
      <c r="P334" s="29">
        <f t="shared" si="15"/>
        <v>411.76</v>
      </c>
      <c r="Q334" s="29">
        <f t="shared" si="16"/>
        <v>78.234399999999994</v>
      </c>
      <c r="R334" s="29">
        <f t="shared" si="17"/>
        <v>489.99439999999998</v>
      </c>
    </row>
    <row r="335" spans="1:18" x14ac:dyDescent="0.25">
      <c r="A335" s="26">
        <v>282</v>
      </c>
      <c r="B335" s="27" t="s">
        <v>18</v>
      </c>
      <c r="C335" s="27" t="s">
        <v>5</v>
      </c>
      <c r="D335" s="27" t="s">
        <v>10</v>
      </c>
      <c r="E335" s="27" t="s">
        <v>7</v>
      </c>
      <c r="F335" s="28">
        <v>35</v>
      </c>
      <c r="G335" s="29">
        <v>46.1</v>
      </c>
      <c r="H335" s="40">
        <v>41544</v>
      </c>
      <c r="I335" s="27" t="s">
        <v>8</v>
      </c>
      <c r="J335" s="30" t="s">
        <v>11</v>
      </c>
      <c r="K335" s="30" t="s">
        <v>11</v>
      </c>
      <c r="L335" s="30">
        <v>0.45</v>
      </c>
      <c r="M335" s="27">
        <v>2</v>
      </c>
      <c r="N335" s="31" t="str">
        <f>VLOOKUP(L335,Güteklasse!$B$4:$C$8,2)</f>
        <v>B</v>
      </c>
      <c r="O335" s="27" t="str">
        <f>VLOOKUP(I335,Händleradressen!$B$3:$E$6,4,0)</f>
        <v>Düsseldorf</v>
      </c>
      <c r="P335" s="29">
        <f t="shared" si="15"/>
        <v>1613.5</v>
      </c>
      <c r="Q335" s="29">
        <f t="shared" si="16"/>
        <v>306.565</v>
      </c>
      <c r="R335" s="29">
        <f t="shared" si="17"/>
        <v>1920.0650000000001</v>
      </c>
    </row>
    <row r="336" spans="1:18" x14ac:dyDescent="0.25">
      <c r="A336" s="26">
        <v>94</v>
      </c>
      <c r="B336" s="27" t="s">
        <v>17</v>
      </c>
      <c r="C336" s="27" t="s">
        <v>5</v>
      </c>
      <c r="D336" s="27" t="s">
        <v>2</v>
      </c>
      <c r="E336" s="27" t="s">
        <v>7</v>
      </c>
      <c r="F336" s="28">
        <v>48</v>
      </c>
      <c r="G336" s="29">
        <v>46.15</v>
      </c>
      <c r="H336" s="40">
        <v>41545</v>
      </c>
      <c r="I336" s="27" t="s">
        <v>8</v>
      </c>
      <c r="J336" s="30"/>
      <c r="K336" s="30" t="s">
        <v>11</v>
      </c>
      <c r="L336" s="30">
        <v>0.16</v>
      </c>
      <c r="M336" s="27">
        <v>2</v>
      </c>
      <c r="N336" s="31" t="str">
        <f>VLOOKUP(L336,Güteklasse!$B$4:$C$8,2)</f>
        <v>A</v>
      </c>
      <c r="O336" s="27" t="str">
        <f>VLOOKUP(I336,Händleradressen!$B$3:$E$6,4,0)</f>
        <v>Düsseldorf</v>
      </c>
      <c r="P336" s="29">
        <f t="shared" si="15"/>
        <v>2215.1999999999998</v>
      </c>
      <c r="Q336" s="29">
        <f t="shared" si="16"/>
        <v>420.88799999999998</v>
      </c>
      <c r="R336" s="29">
        <f t="shared" si="17"/>
        <v>2636.0879999999997</v>
      </c>
    </row>
    <row r="337" spans="1:18" x14ac:dyDescent="0.25">
      <c r="A337" s="26">
        <v>533</v>
      </c>
      <c r="B337" s="27" t="s">
        <v>0</v>
      </c>
      <c r="C337" s="27" t="s">
        <v>9</v>
      </c>
      <c r="D337" s="27" t="s">
        <v>16</v>
      </c>
      <c r="E337" s="27" t="s">
        <v>7</v>
      </c>
      <c r="F337" s="28">
        <v>459</v>
      </c>
      <c r="G337" s="29">
        <v>46.3</v>
      </c>
      <c r="H337" s="40">
        <v>41546</v>
      </c>
      <c r="I337" s="27" t="s">
        <v>12</v>
      </c>
      <c r="J337" s="30" t="s">
        <v>11</v>
      </c>
      <c r="K337" s="30"/>
      <c r="L337" s="30">
        <v>0.91</v>
      </c>
      <c r="M337" s="27">
        <v>1</v>
      </c>
      <c r="N337" s="31" t="str">
        <f>VLOOKUP(L337,Güteklasse!$B$4:$C$8,2)</f>
        <v>E</v>
      </c>
      <c r="O337" s="27" t="str">
        <f>VLOOKUP(I337,Händleradressen!$B$3:$E$6,4,0)</f>
        <v>Hamburg</v>
      </c>
      <c r="P337" s="29">
        <f t="shared" si="15"/>
        <v>21251.699999999997</v>
      </c>
      <c r="Q337" s="29">
        <f t="shared" si="16"/>
        <v>4037.8229999999994</v>
      </c>
      <c r="R337" s="29">
        <f t="shared" si="17"/>
        <v>25289.522999999997</v>
      </c>
    </row>
    <row r="338" spans="1:18" x14ac:dyDescent="0.25">
      <c r="A338" s="26">
        <v>199</v>
      </c>
      <c r="B338" s="27" t="s">
        <v>18</v>
      </c>
      <c r="C338" s="27" t="s">
        <v>1</v>
      </c>
      <c r="D338" s="27" t="s">
        <v>13</v>
      </c>
      <c r="E338" s="27" t="s">
        <v>7</v>
      </c>
      <c r="F338" s="28">
        <v>44</v>
      </c>
      <c r="G338" s="29">
        <v>46.3</v>
      </c>
      <c r="H338" s="40">
        <v>41547</v>
      </c>
      <c r="I338" s="27" t="s">
        <v>4</v>
      </c>
      <c r="J338" s="30" t="s">
        <v>11</v>
      </c>
      <c r="K338" s="30" t="s">
        <v>11</v>
      </c>
      <c r="L338" s="30">
        <v>0.34</v>
      </c>
      <c r="M338" s="27">
        <v>1</v>
      </c>
      <c r="N338" s="31" t="str">
        <f>VLOOKUP(L338,Güteklasse!$B$4:$C$8,2)</f>
        <v>B</v>
      </c>
      <c r="O338" s="27" t="str">
        <f>VLOOKUP(I338,Händleradressen!$B$3:$E$6,4,0)</f>
        <v>Köln</v>
      </c>
      <c r="P338" s="29">
        <f t="shared" si="15"/>
        <v>2037.1999999999998</v>
      </c>
      <c r="Q338" s="29">
        <f t="shared" si="16"/>
        <v>387.06799999999998</v>
      </c>
      <c r="R338" s="29">
        <f t="shared" si="17"/>
        <v>2424.268</v>
      </c>
    </row>
    <row r="339" spans="1:18" x14ac:dyDescent="0.25">
      <c r="A339" s="26">
        <v>126</v>
      </c>
      <c r="B339" s="27" t="s">
        <v>17</v>
      </c>
      <c r="C339" s="27" t="s">
        <v>9</v>
      </c>
      <c r="D339" s="27" t="s">
        <v>2</v>
      </c>
      <c r="E339" s="27" t="s">
        <v>7</v>
      </c>
      <c r="F339" s="28">
        <v>50</v>
      </c>
      <c r="G339" s="29">
        <v>46.3</v>
      </c>
      <c r="H339" s="40">
        <v>41548</v>
      </c>
      <c r="I339" s="27" t="s">
        <v>12</v>
      </c>
      <c r="J339" s="30" t="s">
        <v>11</v>
      </c>
      <c r="K339" s="30" t="s">
        <v>11</v>
      </c>
      <c r="L339" s="30">
        <v>0.21</v>
      </c>
      <c r="M339" s="27">
        <v>3</v>
      </c>
      <c r="N339" s="31" t="str">
        <f>VLOOKUP(L339,Güteklasse!$B$4:$C$8,2)</f>
        <v>A</v>
      </c>
      <c r="O339" s="27" t="str">
        <f>VLOOKUP(I339,Händleradressen!$B$3:$E$6,4,0)</f>
        <v>Hamburg</v>
      </c>
      <c r="P339" s="29">
        <f t="shared" si="15"/>
        <v>2315</v>
      </c>
      <c r="Q339" s="29">
        <f t="shared" si="16"/>
        <v>439.85</v>
      </c>
      <c r="R339" s="29">
        <f t="shared" si="17"/>
        <v>2754.85</v>
      </c>
    </row>
    <row r="340" spans="1:18" x14ac:dyDescent="0.25">
      <c r="A340" s="26">
        <v>595</v>
      </c>
      <c r="B340" s="27" t="s">
        <v>18</v>
      </c>
      <c r="C340" s="27" t="s">
        <v>15</v>
      </c>
      <c r="D340" s="27" t="s">
        <v>2</v>
      </c>
      <c r="E340" s="27" t="s">
        <v>7</v>
      </c>
      <c r="F340" s="28">
        <v>16</v>
      </c>
      <c r="G340" s="29">
        <v>46.36</v>
      </c>
      <c r="H340" s="40">
        <v>41549</v>
      </c>
      <c r="I340" s="27" t="s">
        <v>14</v>
      </c>
      <c r="J340" s="30" t="s">
        <v>11</v>
      </c>
      <c r="K340" s="30" t="s">
        <v>11</v>
      </c>
      <c r="L340" s="30">
        <v>1</v>
      </c>
      <c r="M340" s="27">
        <v>5</v>
      </c>
      <c r="N340" s="31" t="str">
        <f>VLOOKUP(L340,Güteklasse!$B$4:$C$8,2)</f>
        <v>E</v>
      </c>
      <c r="O340" s="27" t="str">
        <f>VLOOKUP(I340,Händleradressen!$B$3:$E$6,4,0)</f>
        <v>München</v>
      </c>
      <c r="P340" s="29">
        <f t="shared" si="15"/>
        <v>741.76</v>
      </c>
      <c r="Q340" s="29">
        <f t="shared" si="16"/>
        <v>140.93440000000001</v>
      </c>
      <c r="R340" s="29">
        <f t="shared" si="17"/>
        <v>882.69439999999997</v>
      </c>
    </row>
    <row r="341" spans="1:18" x14ac:dyDescent="0.25">
      <c r="A341" s="26">
        <v>296</v>
      </c>
      <c r="B341" s="27" t="s">
        <v>0</v>
      </c>
      <c r="C341" s="27" t="s">
        <v>15</v>
      </c>
      <c r="D341" s="27" t="s">
        <v>13</v>
      </c>
      <c r="E341" s="27" t="s">
        <v>7</v>
      </c>
      <c r="F341" s="28">
        <v>344</v>
      </c>
      <c r="G341" s="29">
        <v>46.49</v>
      </c>
      <c r="H341" s="40">
        <v>41550</v>
      </c>
      <c r="I341" s="27" t="s">
        <v>12</v>
      </c>
      <c r="J341" s="30" t="s">
        <v>11</v>
      </c>
      <c r="K341" s="30"/>
      <c r="L341" s="30">
        <v>0.49</v>
      </c>
      <c r="M341" s="27">
        <v>3</v>
      </c>
      <c r="N341" s="31" t="str">
        <f>VLOOKUP(L341,Güteklasse!$B$4:$C$8,2)</f>
        <v>C</v>
      </c>
      <c r="O341" s="27" t="str">
        <f>VLOOKUP(I341,Händleradressen!$B$3:$E$6,4,0)</f>
        <v>Hamburg</v>
      </c>
      <c r="P341" s="29">
        <f t="shared" si="15"/>
        <v>15992.560000000001</v>
      </c>
      <c r="Q341" s="29">
        <f t="shared" si="16"/>
        <v>3038.5864000000001</v>
      </c>
      <c r="R341" s="29">
        <f t="shared" si="17"/>
        <v>19031.146400000001</v>
      </c>
    </row>
    <row r="342" spans="1:18" x14ac:dyDescent="0.25">
      <c r="A342" s="26">
        <v>198</v>
      </c>
      <c r="B342" s="27" t="s">
        <v>18</v>
      </c>
      <c r="C342" s="27" t="s">
        <v>15</v>
      </c>
      <c r="D342" s="27" t="s">
        <v>2</v>
      </c>
      <c r="E342" s="27" t="s">
        <v>7</v>
      </c>
      <c r="F342" s="28">
        <v>9</v>
      </c>
      <c r="G342" s="29">
        <v>46.09</v>
      </c>
      <c r="H342" s="40">
        <v>41551</v>
      </c>
      <c r="I342" s="27" t="s">
        <v>8</v>
      </c>
      <c r="J342" s="30" t="s">
        <v>11</v>
      </c>
      <c r="K342" s="30" t="s">
        <v>11</v>
      </c>
      <c r="L342" s="30">
        <v>0.34</v>
      </c>
      <c r="M342" s="27">
        <v>4</v>
      </c>
      <c r="N342" s="31" t="str">
        <f>VLOOKUP(L342,Güteklasse!$B$4:$C$8,2)</f>
        <v>B</v>
      </c>
      <c r="O342" s="27" t="str">
        <f>VLOOKUP(I342,Händleradressen!$B$3:$E$6,4,0)</f>
        <v>Düsseldorf</v>
      </c>
      <c r="P342" s="29">
        <f t="shared" si="15"/>
        <v>414.81000000000006</v>
      </c>
      <c r="Q342" s="29">
        <f t="shared" si="16"/>
        <v>78.813900000000018</v>
      </c>
      <c r="R342" s="29">
        <f t="shared" si="17"/>
        <v>493.62390000000005</v>
      </c>
    </row>
    <row r="343" spans="1:18" x14ac:dyDescent="0.25">
      <c r="A343" s="26">
        <v>298</v>
      </c>
      <c r="B343" s="27" t="s">
        <v>18</v>
      </c>
      <c r="C343" s="27" t="s">
        <v>9</v>
      </c>
      <c r="D343" s="27" t="s">
        <v>6</v>
      </c>
      <c r="E343" s="27" t="s">
        <v>7</v>
      </c>
      <c r="F343" s="28">
        <v>33</v>
      </c>
      <c r="G343" s="29">
        <v>46.53</v>
      </c>
      <c r="H343" s="40">
        <v>41552</v>
      </c>
      <c r="I343" s="27" t="s">
        <v>4</v>
      </c>
      <c r="J343" s="30" t="s">
        <v>11</v>
      </c>
      <c r="K343" s="30" t="s">
        <v>11</v>
      </c>
      <c r="L343" s="30">
        <v>0.49</v>
      </c>
      <c r="M343" s="27">
        <v>2</v>
      </c>
      <c r="N343" s="31" t="str">
        <f>VLOOKUP(L343,Güteklasse!$B$4:$C$8,2)</f>
        <v>C</v>
      </c>
      <c r="O343" s="27" t="str">
        <f>VLOOKUP(I343,Händleradressen!$B$3:$E$6,4,0)</f>
        <v>Köln</v>
      </c>
      <c r="P343" s="29">
        <f t="shared" si="15"/>
        <v>1535.49</v>
      </c>
      <c r="Q343" s="29">
        <f t="shared" si="16"/>
        <v>291.74310000000003</v>
      </c>
      <c r="R343" s="29">
        <f t="shared" si="17"/>
        <v>1827.2330999999999</v>
      </c>
    </row>
    <row r="344" spans="1:18" x14ac:dyDescent="0.25">
      <c r="A344" s="26">
        <v>420</v>
      </c>
      <c r="B344" s="27" t="s">
        <v>18</v>
      </c>
      <c r="C344" s="27" t="s">
        <v>1</v>
      </c>
      <c r="D344" s="27" t="s">
        <v>16</v>
      </c>
      <c r="E344" s="27" t="s">
        <v>7</v>
      </c>
      <c r="F344" s="28">
        <v>21</v>
      </c>
      <c r="G344" s="29">
        <v>46.53</v>
      </c>
      <c r="H344" s="40">
        <v>41553</v>
      </c>
      <c r="I344" s="27" t="s">
        <v>8</v>
      </c>
      <c r="J344" s="30" t="s">
        <v>11</v>
      </c>
      <c r="K344" s="30" t="s">
        <v>11</v>
      </c>
      <c r="L344" s="30">
        <v>0.71</v>
      </c>
      <c r="M344" s="27">
        <v>3</v>
      </c>
      <c r="N344" s="31" t="str">
        <f>VLOOKUP(L344,Güteklasse!$B$4:$C$8,2)</f>
        <v>D</v>
      </c>
      <c r="O344" s="27" t="str">
        <f>VLOOKUP(I344,Händleradressen!$B$3:$E$6,4,0)</f>
        <v>Düsseldorf</v>
      </c>
      <c r="P344" s="29">
        <f t="shared" si="15"/>
        <v>977.13</v>
      </c>
      <c r="Q344" s="29">
        <f t="shared" si="16"/>
        <v>185.65469999999999</v>
      </c>
      <c r="R344" s="29">
        <f t="shared" si="17"/>
        <v>1162.7846999999999</v>
      </c>
    </row>
    <row r="345" spans="1:18" x14ac:dyDescent="0.25">
      <c r="A345" s="26">
        <v>98</v>
      </c>
      <c r="B345" s="27" t="s">
        <v>0</v>
      </c>
      <c r="C345" s="27" t="s">
        <v>9</v>
      </c>
      <c r="D345" s="27" t="s">
        <v>10</v>
      </c>
      <c r="E345" s="27" t="s">
        <v>7</v>
      </c>
      <c r="F345" s="28">
        <v>45</v>
      </c>
      <c r="G345" s="29">
        <v>46.56</v>
      </c>
      <c r="H345" s="40">
        <v>41554</v>
      </c>
      <c r="I345" s="27" t="s">
        <v>4</v>
      </c>
      <c r="J345" s="30" t="s">
        <v>11</v>
      </c>
      <c r="K345" s="30" t="s">
        <v>11</v>
      </c>
      <c r="L345" s="30">
        <v>0.18</v>
      </c>
      <c r="M345" s="27">
        <v>4</v>
      </c>
      <c r="N345" s="31" t="str">
        <f>VLOOKUP(L345,Güteklasse!$B$4:$C$8,2)</f>
        <v>A</v>
      </c>
      <c r="O345" s="27" t="str">
        <f>VLOOKUP(I345,Händleradressen!$B$3:$E$6,4,0)</f>
        <v>Köln</v>
      </c>
      <c r="P345" s="29">
        <f t="shared" si="15"/>
        <v>2095.2000000000003</v>
      </c>
      <c r="Q345" s="29">
        <f t="shared" si="16"/>
        <v>398.08800000000008</v>
      </c>
      <c r="R345" s="29">
        <f t="shared" si="17"/>
        <v>2493.2880000000005</v>
      </c>
    </row>
    <row r="346" spans="1:18" x14ac:dyDescent="0.25">
      <c r="A346" s="26">
        <v>432</v>
      </c>
      <c r="B346" s="27" t="s">
        <v>17</v>
      </c>
      <c r="C346" s="27" t="s">
        <v>9</v>
      </c>
      <c r="D346" s="27" t="s">
        <v>13</v>
      </c>
      <c r="E346" s="27" t="s">
        <v>7</v>
      </c>
      <c r="F346" s="28">
        <v>14</v>
      </c>
      <c r="G346" s="29">
        <v>46.6</v>
      </c>
      <c r="H346" s="40">
        <v>41555</v>
      </c>
      <c r="I346" s="27" t="s">
        <v>4</v>
      </c>
      <c r="J346" s="30" t="s">
        <v>11</v>
      </c>
      <c r="K346" s="30" t="s">
        <v>11</v>
      </c>
      <c r="L346" s="30">
        <v>0.72</v>
      </c>
      <c r="M346" s="27">
        <v>3</v>
      </c>
      <c r="N346" s="31" t="str">
        <f>VLOOKUP(L346,Güteklasse!$B$4:$C$8,2)</f>
        <v>D</v>
      </c>
      <c r="O346" s="27" t="str">
        <f>VLOOKUP(I346,Händleradressen!$B$3:$E$6,4,0)</f>
        <v>Köln</v>
      </c>
      <c r="P346" s="29">
        <f t="shared" si="15"/>
        <v>652.4</v>
      </c>
      <c r="Q346" s="29">
        <f t="shared" si="16"/>
        <v>123.956</v>
      </c>
      <c r="R346" s="29">
        <f t="shared" si="17"/>
        <v>776.35599999999999</v>
      </c>
    </row>
    <row r="347" spans="1:18" x14ac:dyDescent="0.25">
      <c r="A347" s="26">
        <v>393</v>
      </c>
      <c r="B347" s="27" t="s">
        <v>18</v>
      </c>
      <c r="C347" s="27" t="s">
        <v>15</v>
      </c>
      <c r="D347" s="27" t="s">
        <v>2</v>
      </c>
      <c r="E347" s="27" t="s">
        <v>7</v>
      </c>
      <c r="F347" s="28">
        <v>9</v>
      </c>
      <c r="G347" s="29">
        <v>47.37</v>
      </c>
      <c r="H347" s="40">
        <v>41556</v>
      </c>
      <c r="I347" s="27" t="s">
        <v>12</v>
      </c>
      <c r="J347" s="30" t="s">
        <v>11</v>
      </c>
      <c r="K347" s="30" t="s">
        <v>11</v>
      </c>
      <c r="L347" s="30">
        <v>0.65</v>
      </c>
      <c r="M347" s="27">
        <v>3</v>
      </c>
      <c r="N347" s="31" t="str">
        <f>VLOOKUP(L347,Güteklasse!$B$4:$C$8,2)</f>
        <v>D</v>
      </c>
      <c r="O347" s="27" t="str">
        <f>VLOOKUP(I347,Händleradressen!$B$3:$E$6,4,0)</f>
        <v>Hamburg</v>
      </c>
      <c r="P347" s="29">
        <f t="shared" si="15"/>
        <v>426.33</v>
      </c>
      <c r="Q347" s="29">
        <f t="shared" si="16"/>
        <v>81.002700000000004</v>
      </c>
      <c r="R347" s="29">
        <f t="shared" si="17"/>
        <v>507.33269999999999</v>
      </c>
    </row>
    <row r="348" spans="1:18" x14ac:dyDescent="0.25">
      <c r="A348" s="26">
        <v>325</v>
      </c>
      <c r="B348" s="27" t="s">
        <v>18</v>
      </c>
      <c r="C348" s="27" t="s">
        <v>9</v>
      </c>
      <c r="D348" s="27" t="s">
        <v>2</v>
      </c>
      <c r="E348" s="27" t="s">
        <v>7</v>
      </c>
      <c r="F348" s="28">
        <v>40</v>
      </c>
      <c r="G348" s="29">
        <v>46.74</v>
      </c>
      <c r="H348" s="40">
        <v>41557</v>
      </c>
      <c r="I348" s="27" t="s">
        <v>4</v>
      </c>
      <c r="J348" s="30" t="s">
        <v>11</v>
      </c>
      <c r="K348" s="30"/>
      <c r="L348" s="30">
        <v>0.54</v>
      </c>
      <c r="M348" s="27">
        <v>4</v>
      </c>
      <c r="N348" s="31" t="str">
        <f>VLOOKUP(L348,Güteklasse!$B$4:$C$8,2)</f>
        <v>C</v>
      </c>
      <c r="O348" s="27" t="str">
        <f>VLOOKUP(I348,Händleradressen!$B$3:$E$6,4,0)</f>
        <v>Köln</v>
      </c>
      <c r="P348" s="29">
        <f t="shared" si="15"/>
        <v>1869.6000000000001</v>
      </c>
      <c r="Q348" s="29">
        <f t="shared" si="16"/>
        <v>355.22400000000005</v>
      </c>
      <c r="R348" s="29">
        <f t="shared" si="17"/>
        <v>2224.8240000000001</v>
      </c>
    </row>
    <row r="349" spans="1:18" x14ac:dyDescent="0.25">
      <c r="A349" s="26">
        <v>113</v>
      </c>
      <c r="B349" s="27" t="s">
        <v>17</v>
      </c>
      <c r="C349" s="27" t="s">
        <v>1</v>
      </c>
      <c r="D349" s="27" t="s">
        <v>10</v>
      </c>
      <c r="E349" s="27" t="s">
        <v>7</v>
      </c>
      <c r="F349" s="28">
        <v>13</v>
      </c>
      <c r="G349" s="29">
        <v>46.79</v>
      </c>
      <c r="H349" s="40">
        <v>41558</v>
      </c>
      <c r="I349" s="27" t="s">
        <v>12</v>
      </c>
      <c r="J349" s="30" t="s">
        <v>11</v>
      </c>
      <c r="K349" s="30"/>
      <c r="L349" s="30">
        <v>0.2</v>
      </c>
      <c r="M349" s="27">
        <v>4</v>
      </c>
      <c r="N349" s="31" t="str">
        <f>VLOOKUP(L349,Güteklasse!$B$4:$C$8,2)</f>
        <v>A</v>
      </c>
      <c r="O349" s="27" t="str">
        <f>VLOOKUP(I349,Händleradressen!$B$3:$E$6,4,0)</f>
        <v>Hamburg</v>
      </c>
      <c r="P349" s="29">
        <f t="shared" si="15"/>
        <v>608.27</v>
      </c>
      <c r="Q349" s="29">
        <f t="shared" si="16"/>
        <v>115.57129999999999</v>
      </c>
      <c r="R349" s="29">
        <f t="shared" si="17"/>
        <v>723.84129999999993</v>
      </c>
    </row>
    <row r="350" spans="1:18" x14ac:dyDescent="0.25">
      <c r="A350" s="26">
        <v>258</v>
      </c>
      <c r="B350" s="27" t="s">
        <v>17</v>
      </c>
      <c r="C350" s="27" t="s">
        <v>5</v>
      </c>
      <c r="D350" s="27" t="s">
        <v>2</v>
      </c>
      <c r="E350" s="27" t="s">
        <v>7</v>
      </c>
      <c r="F350" s="28">
        <v>35</v>
      </c>
      <c r="G350" s="29">
        <v>46.79</v>
      </c>
      <c r="H350" s="40">
        <v>41559</v>
      </c>
      <c r="I350" s="27" t="s">
        <v>14</v>
      </c>
      <c r="J350" s="30" t="s">
        <v>11</v>
      </c>
      <c r="K350" s="30" t="s">
        <v>11</v>
      </c>
      <c r="L350" s="30">
        <v>0.41</v>
      </c>
      <c r="M350" s="27">
        <v>3</v>
      </c>
      <c r="N350" s="31" t="str">
        <f>VLOOKUP(L350,Güteklasse!$B$4:$C$8,2)</f>
        <v>B</v>
      </c>
      <c r="O350" s="27" t="str">
        <f>VLOOKUP(I350,Händleradressen!$B$3:$E$6,4,0)</f>
        <v>München</v>
      </c>
      <c r="P350" s="29">
        <f t="shared" si="15"/>
        <v>1637.6499999999999</v>
      </c>
      <c r="Q350" s="29">
        <f t="shared" si="16"/>
        <v>311.15349999999995</v>
      </c>
      <c r="R350" s="29">
        <f t="shared" si="17"/>
        <v>1948.8034999999998</v>
      </c>
    </row>
    <row r="351" spans="1:18" x14ac:dyDescent="0.25">
      <c r="A351" s="26">
        <v>475</v>
      </c>
      <c r="B351" s="27" t="s">
        <v>18</v>
      </c>
      <c r="C351" s="27" t="s">
        <v>5</v>
      </c>
      <c r="D351" s="27" t="s">
        <v>10</v>
      </c>
      <c r="E351" s="27" t="s">
        <v>7</v>
      </c>
      <c r="F351" s="28">
        <v>19</v>
      </c>
      <c r="G351" s="29">
        <v>46.88</v>
      </c>
      <c r="H351" s="40">
        <v>41560</v>
      </c>
      <c r="I351" s="27" t="s">
        <v>12</v>
      </c>
      <c r="J351" s="30" t="s">
        <v>11</v>
      </c>
      <c r="K351" s="30"/>
      <c r="L351" s="30">
        <v>0.81</v>
      </c>
      <c r="M351" s="27">
        <v>4</v>
      </c>
      <c r="N351" s="31" t="str">
        <f>VLOOKUP(L351,Güteklasse!$B$4:$C$8,2)</f>
        <v>D</v>
      </c>
      <c r="O351" s="27" t="str">
        <f>VLOOKUP(I351,Händleradressen!$B$3:$E$6,4,0)</f>
        <v>Hamburg</v>
      </c>
      <c r="P351" s="29">
        <f t="shared" si="15"/>
        <v>890.72</v>
      </c>
      <c r="Q351" s="29">
        <f t="shared" si="16"/>
        <v>169.23680000000002</v>
      </c>
      <c r="R351" s="29">
        <f t="shared" si="17"/>
        <v>1059.9567999999999</v>
      </c>
    </row>
    <row r="352" spans="1:18" x14ac:dyDescent="0.25">
      <c r="A352" s="26">
        <v>573</v>
      </c>
      <c r="B352" s="27" t="s">
        <v>17</v>
      </c>
      <c r="C352" s="27" t="s">
        <v>5</v>
      </c>
      <c r="D352" s="27" t="s">
        <v>10</v>
      </c>
      <c r="E352" s="27" t="s">
        <v>7</v>
      </c>
      <c r="F352" s="28">
        <v>25</v>
      </c>
      <c r="G352" s="29">
        <v>46.88</v>
      </c>
      <c r="H352" s="40">
        <v>41561</v>
      </c>
      <c r="I352" s="27" t="s">
        <v>12</v>
      </c>
      <c r="J352" s="30" t="s">
        <v>11</v>
      </c>
      <c r="K352" s="30" t="s">
        <v>11</v>
      </c>
      <c r="L352" s="30">
        <v>0.95</v>
      </c>
      <c r="M352" s="27">
        <v>4</v>
      </c>
      <c r="N352" s="31" t="str">
        <f>VLOOKUP(L352,Güteklasse!$B$4:$C$8,2)</f>
        <v>E</v>
      </c>
      <c r="O352" s="27" t="str">
        <f>VLOOKUP(I352,Händleradressen!$B$3:$E$6,4,0)</f>
        <v>Hamburg</v>
      </c>
      <c r="P352" s="29">
        <f t="shared" si="15"/>
        <v>1172</v>
      </c>
      <c r="Q352" s="29">
        <f t="shared" si="16"/>
        <v>222.68</v>
      </c>
      <c r="R352" s="29">
        <f t="shared" si="17"/>
        <v>1394.68</v>
      </c>
    </row>
    <row r="353" spans="1:18" x14ac:dyDescent="0.25">
      <c r="A353" s="26">
        <v>108</v>
      </c>
      <c r="B353" s="27" t="s">
        <v>18</v>
      </c>
      <c r="C353" s="27" t="s">
        <v>9</v>
      </c>
      <c r="D353" s="27" t="s">
        <v>2</v>
      </c>
      <c r="E353" s="27" t="s">
        <v>7</v>
      </c>
      <c r="F353" s="28">
        <v>30</v>
      </c>
      <c r="G353" s="29">
        <v>46.9</v>
      </c>
      <c r="H353" s="40">
        <v>41562</v>
      </c>
      <c r="I353" s="27" t="s">
        <v>12</v>
      </c>
      <c r="J353" s="30" t="s">
        <v>11</v>
      </c>
      <c r="K353" s="30" t="s">
        <v>11</v>
      </c>
      <c r="L353" s="30">
        <v>0.19</v>
      </c>
      <c r="M353" s="27">
        <v>4</v>
      </c>
      <c r="N353" s="31" t="str">
        <f>VLOOKUP(L353,Güteklasse!$B$4:$C$8,2)</f>
        <v>A</v>
      </c>
      <c r="O353" s="27" t="str">
        <f>VLOOKUP(I353,Händleradressen!$B$3:$E$6,4,0)</f>
        <v>Hamburg</v>
      </c>
      <c r="P353" s="29">
        <f t="shared" si="15"/>
        <v>1407</v>
      </c>
      <c r="Q353" s="29">
        <f t="shared" si="16"/>
        <v>267.33</v>
      </c>
      <c r="R353" s="29">
        <f t="shared" si="17"/>
        <v>1674.33</v>
      </c>
    </row>
    <row r="354" spans="1:18" x14ac:dyDescent="0.25">
      <c r="A354" s="26">
        <v>173</v>
      </c>
      <c r="B354" s="27" t="s">
        <v>0</v>
      </c>
      <c r="C354" s="27" t="s">
        <v>1</v>
      </c>
      <c r="D354" s="27" t="s">
        <v>10</v>
      </c>
      <c r="E354" s="27" t="s">
        <v>7</v>
      </c>
      <c r="F354" s="28">
        <v>656</v>
      </c>
      <c r="G354" s="29">
        <v>46.92</v>
      </c>
      <c r="H354" s="40">
        <v>41563</v>
      </c>
      <c r="I354" s="27" t="s">
        <v>8</v>
      </c>
      <c r="J354" s="30" t="s">
        <v>11</v>
      </c>
      <c r="K354" s="30"/>
      <c r="L354" s="30">
        <v>0.3</v>
      </c>
      <c r="M354" s="27">
        <v>1</v>
      </c>
      <c r="N354" s="31" t="str">
        <f>VLOOKUP(L354,Güteklasse!$B$4:$C$8,2)</f>
        <v>A</v>
      </c>
      <c r="O354" s="27" t="str">
        <f>VLOOKUP(I354,Händleradressen!$B$3:$E$6,4,0)</f>
        <v>Düsseldorf</v>
      </c>
      <c r="P354" s="29">
        <f t="shared" si="15"/>
        <v>30779.52</v>
      </c>
      <c r="Q354" s="29">
        <f t="shared" si="16"/>
        <v>5848.1088</v>
      </c>
      <c r="R354" s="29">
        <f t="shared" si="17"/>
        <v>36627.628799999999</v>
      </c>
    </row>
    <row r="355" spans="1:18" x14ac:dyDescent="0.25">
      <c r="A355" s="26">
        <v>395</v>
      </c>
      <c r="B355" s="27" t="s">
        <v>18</v>
      </c>
      <c r="C355" s="27" t="s">
        <v>1</v>
      </c>
      <c r="D355" s="27" t="s">
        <v>74</v>
      </c>
      <c r="E355" s="27" t="s">
        <v>7</v>
      </c>
      <c r="F355" s="28">
        <v>37</v>
      </c>
      <c r="G355" s="29">
        <v>46.92</v>
      </c>
      <c r="H355" s="40">
        <v>41564</v>
      </c>
      <c r="I355" s="27" t="s">
        <v>8</v>
      </c>
      <c r="J355" s="30" t="s">
        <v>11</v>
      </c>
      <c r="K355" s="30" t="s">
        <v>11</v>
      </c>
      <c r="L355" s="30">
        <v>0.65</v>
      </c>
      <c r="M355" s="27">
        <v>2</v>
      </c>
      <c r="N355" s="31" t="str">
        <f>VLOOKUP(L355,Güteklasse!$B$4:$C$8,2)</f>
        <v>D</v>
      </c>
      <c r="O355" s="27" t="str">
        <f>VLOOKUP(I355,Händleradressen!$B$3:$E$6,4,0)</f>
        <v>Düsseldorf</v>
      </c>
      <c r="P355" s="29">
        <f t="shared" si="15"/>
        <v>1736.04</v>
      </c>
      <c r="Q355" s="29">
        <f t="shared" si="16"/>
        <v>329.8476</v>
      </c>
      <c r="R355" s="29">
        <f t="shared" si="17"/>
        <v>2065.8876</v>
      </c>
    </row>
    <row r="356" spans="1:18" x14ac:dyDescent="0.25">
      <c r="A356" s="26">
        <v>40</v>
      </c>
      <c r="B356" s="27" t="s">
        <v>18</v>
      </c>
      <c r="C356" s="27" t="s">
        <v>1</v>
      </c>
      <c r="D356" s="27" t="s">
        <v>6</v>
      </c>
      <c r="E356" s="27" t="s">
        <v>7</v>
      </c>
      <c r="F356" s="28">
        <v>28</v>
      </c>
      <c r="G356" s="29">
        <v>47.04</v>
      </c>
      <c r="H356" s="40">
        <v>41565</v>
      </c>
      <c r="I356" s="27" t="s">
        <v>14</v>
      </c>
      <c r="J356" s="30" t="s">
        <v>11</v>
      </c>
      <c r="K356" s="30"/>
      <c r="L356" s="30">
        <v>7.0000000000000007E-2</v>
      </c>
      <c r="M356" s="27">
        <v>4</v>
      </c>
      <c r="N356" s="31" t="str">
        <f>VLOOKUP(L356,Güteklasse!$B$4:$C$8,2)</f>
        <v>A</v>
      </c>
      <c r="O356" s="27" t="str">
        <f>VLOOKUP(I356,Händleradressen!$B$3:$E$6,4,0)</f>
        <v>München</v>
      </c>
      <c r="P356" s="29">
        <f t="shared" si="15"/>
        <v>1317.12</v>
      </c>
      <c r="Q356" s="29">
        <f t="shared" si="16"/>
        <v>250.25279999999998</v>
      </c>
      <c r="R356" s="29">
        <f t="shared" si="17"/>
        <v>1567.3727999999999</v>
      </c>
    </row>
    <row r="357" spans="1:18" x14ac:dyDescent="0.25">
      <c r="A357" s="26">
        <v>381</v>
      </c>
      <c r="B357" s="27" t="s">
        <v>18</v>
      </c>
      <c r="C357" s="27" t="s">
        <v>1</v>
      </c>
      <c r="D357" s="27" t="s">
        <v>13</v>
      </c>
      <c r="E357" s="27" t="s">
        <v>7</v>
      </c>
      <c r="F357" s="28">
        <v>18</v>
      </c>
      <c r="G357" s="29">
        <v>47.04</v>
      </c>
      <c r="H357" s="40">
        <v>41566</v>
      </c>
      <c r="I357" s="27" t="s">
        <v>14</v>
      </c>
      <c r="J357" s="30" t="s">
        <v>11</v>
      </c>
      <c r="K357" s="30" t="s">
        <v>11</v>
      </c>
      <c r="L357" s="30">
        <v>0.63</v>
      </c>
      <c r="M357" s="27">
        <v>3</v>
      </c>
      <c r="N357" s="31" t="str">
        <f>VLOOKUP(L357,Güteklasse!$B$4:$C$8,2)</f>
        <v>D</v>
      </c>
      <c r="O357" s="27" t="str">
        <f>VLOOKUP(I357,Händleradressen!$B$3:$E$6,4,0)</f>
        <v>München</v>
      </c>
      <c r="P357" s="29">
        <f t="shared" si="15"/>
        <v>846.72</v>
      </c>
      <c r="Q357" s="29">
        <f t="shared" si="16"/>
        <v>160.8768</v>
      </c>
      <c r="R357" s="29">
        <f t="shared" si="17"/>
        <v>1007.5968</v>
      </c>
    </row>
    <row r="358" spans="1:18" x14ac:dyDescent="0.25">
      <c r="A358" s="26">
        <v>230</v>
      </c>
      <c r="B358" s="27" t="s">
        <v>0</v>
      </c>
      <c r="C358" s="27" t="s">
        <v>15</v>
      </c>
      <c r="D358" s="27" t="s">
        <v>2</v>
      </c>
      <c r="E358" s="27" t="s">
        <v>7</v>
      </c>
      <c r="F358" s="28">
        <v>65</v>
      </c>
      <c r="G358" s="29">
        <v>47.06</v>
      </c>
      <c r="H358" s="40">
        <v>41567</v>
      </c>
      <c r="I358" s="27" t="s">
        <v>14</v>
      </c>
      <c r="J358" s="30" t="s">
        <v>11</v>
      </c>
      <c r="K358" s="30"/>
      <c r="L358" s="30">
        <v>0.38</v>
      </c>
      <c r="M358" s="27">
        <v>3</v>
      </c>
      <c r="N358" s="31" t="str">
        <f>VLOOKUP(L358,Güteklasse!$B$4:$C$8,2)</f>
        <v>B</v>
      </c>
      <c r="O358" s="27" t="str">
        <f>VLOOKUP(I358,Händleradressen!$B$3:$E$6,4,0)</f>
        <v>München</v>
      </c>
      <c r="P358" s="29">
        <f t="shared" si="15"/>
        <v>3058.9</v>
      </c>
      <c r="Q358" s="29">
        <f t="shared" si="16"/>
        <v>581.19100000000003</v>
      </c>
      <c r="R358" s="29">
        <f t="shared" si="17"/>
        <v>3640.0910000000003</v>
      </c>
    </row>
    <row r="359" spans="1:18" x14ac:dyDescent="0.25">
      <c r="A359" s="26">
        <v>401</v>
      </c>
      <c r="B359" s="27" t="s">
        <v>0</v>
      </c>
      <c r="C359" s="27" t="s">
        <v>1</v>
      </c>
      <c r="D359" s="27" t="s">
        <v>13</v>
      </c>
      <c r="E359" s="27" t="s">
        <v>7</v>
      </c>
      <c r="F359" s="28">
        <v>234</v>
      </c>
      <c r="G359" s="29">
        <v>47.08</v>
      </c>
      <c r="H359" s="40">
        <v>41568</v>
      </c>
      <c r="I359" s="27" t="s">
        <v>8</v>
      </c>
      <c r="J359" s="30" t="s">
        <v>11</v>
      </c>
      <c r="K359" s="30" t="s">
        <v>11</v>
      </c>
      <c r="L359" s="30">
        <v>0.67</v>
      </c>
      <c r="M359" s="27">
        <v>1</v>
      </c>
      <c r="N359" s="31" t="str">
        <f>VLOOKUP(L359,Güteklasse!$B$4:$C$8,2)</f>
        <v>D</v>
      </c>
      <c r="O359" s="27" t="str">
        <f>VLOOKUP(I359,Händleradressen!$B$3:$E$6,4,0)</f>
        <v>Düsseldorf</v>
      </c>
      <c r="P359" s="29">
        <f t="shared" si="15"/>
        <v>11016.72</v>
      </c>
      <c r="Q359" s="29">
        <f t="shared" si="16"/>
        <v>2093.1767999999997</v>
      </c>
      <c r="R359" s="29">
        <f t="shared" si="17"/>
        <v>13109.896799999999</v>
      </c>
    </row>
    <row r="360" spans="1:18" x14ac:dyDescent="0.25">
      <c r="A360" s="26">
        <v>402</v>
      </c>
      <c r="B360" s="27" t="s">
        <v>0</v>
      </c>
      <c r="C360" s="27" t="s">
        <v>5</v>
      </c>
      <c r="D360" s="27" t="s">
        <v>6</v>
      </c>
      <c r="E360" s="27" t="s">
        <v>7</v>
      </c>
      <c r="F360" s="28">
        <v>358</v>
      </c>
      <c r="G360" s="29">
        <v>47.08</v>
      </c>
      <c r="H360" s="40">
        <v>41569</v>
      </c>
      <c r="I360" s="27" t="s">
        <v>12</v>
      </c>
      <c r="J360" s="30" t="s">
        <v>11</v>
      </c>
      <c r="K360" s="30" t="s">
        <v>11</v>
      </c>
      <c r="L360" s="30">
        <v>0.67</v>
      </c>
      <c r="M360" s="27">
        <v>1</v>
      </c>
      <c r="N360" s="31" t="str">
        <f>VLOOKUP(L360,Güteklasse!$B$4:$C$8,2)</f>
        <v>D</v>
      </c>
      <c r="O360" s="27" t="str">
        <f>VLOOKUP(I360,Händleradressen!$B$3:$E$6,4,0)</f>
        <v>Hamburg</v>
      </c>
      <c r="P360" s="29">
        <f t="shared" si="15"/>
        <v>16854.64</v>
      </c>
      <c r="Q360" s="29">
        <f t="shared" si="16"/>
        <v>3202.3815999999997</v>
      </c>
      <c r="R360" s="29">
        <f t="shared" si="17"/>
        <v>20057.0216</v>
      </c>
    </row>
    <row r="361" spans="1:18" x14ac:dyDescent="0.25">
      <c r="A361" s="26">
        <v>467</v>
      </c>
      <c r="B361" s="27" t="s">
        <v>17</v>
      </c>
      <c r="C361" s="27" t="s">
        <v>9</v>
      </c>
      <c r="D361" s="27" t="s">
        <v>13</v>
      </c>
      <c r="E361" s="27" t="s">
        <v>7</v>
      </c>
      <c r="F361" s="28">
        <v>32</v>
      </c>
      <c r="G361" s="29">
        <v>47.08</v>
      </c>
      <c r="H361" s="40">
        <v>41570</v>
      </c>
      <c r="I361" s="27" t="s">
        <v>12</v>
      </c>
      <c r="J361" s="30" t="s">
        <v>11</v>
      </c>
      <c r="K361" s="30"/>
      <c r="L361" s="30">
        <v>0.78</v>
      </c>
      <c r="M361" s="27">
        <v>1</v>
      </c>
      <c r="N361" s="31" t="str">
        <f>VLOOKUP(L361,Güteklasse!$B$4:$C$8,2)</f>
        <v>D</v>
      </c>
      <c r="O361" s="27" t="str">
        <f>VLOOKUP(I361,Händleradressen!$B$3:$E$6,4,0)</f>
        <v>Hamburg</v>
      </c>
      <c r="P361" s="29">
        <f t="shared" si="15"/>
        <v>1506.56</v>
      </c>
      <c r="Q361" s="29">
        <f t="shared" si="16"/>
        <v>286.24639999999999</v>
      </c>
      <c r="R361" s="29">
        <f t="shared" si="17"/>
        <v>1792.8063999999999</v>
      </c>
    </row>
    <row r="362" spans="1:18" x14ac:dyDescent="0.25">
      <c r="A362" s="26">
        <v>212</v>
      </c>
      <c r="B362" s="27" t="s">
        <v>0</v>
      </c>
      <c r="C362" s="27" t="s">
        <v>9</v>
      </c>
      <c r="D362" s="27" t="s">
        <v>2</v>
      </c>
      <c r="E362" s="27" t="s">
        <v>3</v>
      </c>
      <c r="F362" s="28">
        <v>1235</v>
      </c>
      <c r="G362" s="29">
        <v>0.35</v>
      </c>
      <c r="H362" s="40">
        <v>41571</v>
      </c>
      <c r="I362" s="27" t="s">
        <v>12</v>
      </c>
      <c r="J362" s="30" t="s">
        <v>11</v>
      </c>
      <c r="K362" s="30"/>
      <c r="L362" s="30">
        <v>0.36</v>
      </c>
      <c r="M362" s="27">
        <v>3</v>
      </c>
      <c r="N362" s="31" t="str">
        <f>VLOOKUP(L362,Güteklasse!$B$4:$C$8,2)</f>
        <v>B</v>
      </c>
      <c r="O362" s="27" t="str">
        <f>VLOOKUP(I362,Händleradressen!$B$3:$E$6,4,0)</f>
        <v>Hamburg</v>
      </c>
      <c r="P362" s="29">
        <f t="shared" si="15"/>
        <v>432.25</v>
      </c>
      <c r="Q362" s="29">
        <f t="shared" si="16"/>
        <v>82.127499999999998</v>
      </c>
      <c r="R362" s="29">
        <f t="shared" si="17"/>
        <v>514.37750000000005</v>
      </c>
    </row>
    <row r="363" spans="1:18" x14ac:dyDescent="0.25">
      <c r="A363" s="26">
        <v>422</v>
      </c>
      <c r="B363" s="27" t="s">
        <v>18</v>
      </c>
      <c r="C363" s="27" t="s">
        <v>9</v>
      </c>
      <c r="D363" s="27" t="s">
        <v>10</v>
      </c>
      <c r="E363" s="27" t="s">
        <v>7</v>
      </c>
      <c r="F363" s="28">
        <v>45</v>
      </c>
      <c r="G363" s="29">
        <v>47.23</v>
      </c>
      <c r="H363" s="40">
        <v>41572</v>
      </c>
      <c r="I363" s="27" t="s">
        <v>4</v>
      </c>
      <c r="J363" s="30" t="s">
        <v>11</v>
      </c>
      <c r="K363" s="30" t="s">
        <v>11</v>
      </c>
      <c r="L363" s="30">
        <v>0.71</v>
      </c>
      <c r="M363" s="27">
        <v>5</v>
      </c>
      <c r="N363" s="31" t="str">
        <f>VLOOKUP(L363,Güteklasse!$B$4:$C$8,2)</f>
        <v>D</v>
      </c>
      <c r="O363" s="27" t="str">
        <f>VLOOKUP(I363,Händleradressen!$B$3:$E$6,4,0)</f>
        <v>Köln</v>
      </c>
      <c r="P363" s="29">
        <f t="shared" si="15"/>
        <v>2125.35</v>
      </c>
      <c r="Q363" s="29">
        <f t="shared" si="16"/>
        <v>403.81649999999996</v>
      </c>
      <c r="R363" s="29">
        <f t="shared" si="17"/>
        <v>2529.1664999999998</v>
      </c>
    </row>
    <row r="364" spans="1:18" x14ac:dyDescent="0.25">
      <c r="A364" s="26">
        <v>269</v>
      </c>
      <c r="B364" s="27" t="s">
        <v>0</v>
      </c>
      <c r="C364" s="27" t="s">
        <v>5</v>
      </c>
      <c r="D364" s="27" t="s">
        <v>13</v>
      </c>
      <c r="E364" s="27" t="s">
        <v>7</v>
      </c>
      <c r="F364" s="28">
        <v>6525</v>
      </c>
      <c r="G364" s="29">
        <v>47.27</v>
      </c>
      <c r="H364" s="40">
        <v>41573</v>
      </c>
      <c r="I364" s="27" t="s">
        <v>8</v>
      </c>
      <c r="J364" s="30" t="s">
        <v>11</v>
      </c>
      <c r="K364" s="30"/>
      <c r="L364" s="30">
        <v>0.43</v>
      </c>
      <c r="M364" s="27">
        <v>3</v>
      </c>
      <c r="N364" s="31" t="str">
        <f>VLOOKUP(L364,Güteklasse!$B$4:$C$8,2)</f>
        <v>B</v>
      </c>
      <c r="O364" s="27" t="str">
        <f>VLOOKUP(I364,Händleradressen!$B$3:$E$6,4,0)</f>
        <v>Düsseldorf</v>
      </c>
      <c r="P364" s="29">
        <f t="shared" si="15"/>
        <v>308436.75</v>
      </c>
      <c r="Q364" s="29">
        <f t="shared" si="16"/>
        <v>58602.982499999998</v>
      </c>
      <c r="R364" s="29">
        <f t="shared" si="17"/>
        <v>367039.73249999998</v>
      </c>
    </row>
    <row r="365" spans="1:18" x14ac:dyDescent="0.25">
      <c r="A365" s="26">
        <v>145</v>
      </c>
      <c r="B365" s="27" t="s">
        <v>17</v>
      </c>
      <c r="C365" s="27" t="s">
        <v>9</v>
      </c>
      <c r="D365" s="27" t="s">
        <v>13</v>
      </c>
      <c r="E365" s="27" t="s">
        <v>7</v>
      </c>
      <c r="F365" s="28">
        <v>9110</v>
      </c>
      <c r="G365" s="29">
        <v>47.27</v>
      </c>
      <c r="H365" s="40">
        <v>41574</v>
      </c>
      <c r="I365" s="27" t="s">
        <v>14</v>
      </c>
      <c r="J365" s="30" t="s">
        <v>11</v>
      </c>
      <c r="K365" s="30"/>
      <c r="L365" s="30">
        <v>0.24</v>
      </c>
      <c r="M365" s="27">
        <v>4</v>
      </c>
      <c r="N365" s="31" t="str">
        <f>VLOOKUP(L365,Güteklasse!$B$4:$C$8,2)</f>
        <v>A</v>
      </c>
      <c r="O365" s="27" t="str">
        <f>VLOOKUP(I365,Händleradressen!$B$3:$E$6,4,0)</f>
        <v>München</v>
      </c>
      <c r="P365" s="29">
        <f t="shared" si="15"/>
        <v>430629.7</v>
      </c>
      <c r="Q365" s="29">
        <f t="shared" si="16"/>
        <v>81819.642999999996</v>
      </c>
      <c r="R365" s="29">
        <f t="shared" si="17"/>
        <v>512449.34299999999</v>
      </c>
    </row>
    <row r="366" spans="1:18" x14ac:dyDescent="0.25">
      <c r="A366" s="26">
        <v>41</v>
      </c>
      <c r="B366" s="27" t="s">
        <v>0</v>
      </c>
      <c r="C366" s="27" t="s">
        <v>5</v>
      </c>
      <c r="D366" s="27" t="s">
        <v>10</v>
      </c>
      <c r="E366" s="27" t="s">
        <v>7</v>
      </c>
      <c r="F366" s="28">
        <v>7467</v>
      </c>
      <c r="G366" s="29">
        <v>47.35</v>
      </c>
      <c r="H366" s="40">
        <v>41575</v>
      </c>
      <c r="I366" s="27" t="s">
        <v>12</v>
      </c>
      <c r="J366" s="30" t="s">
        <v>11</v>
      </c>
      <c r="K366" s="30"/>
      <c r="L366" s="30">
        <v>0.09</v>
      </c>
      <c r="M366" s="27">
        <v>4</v>
      </c>
      <c r="N366" s="31" t="str">
        <f>VLOOKUP(L366,Güteklasse!$B$4:$C$8,2)</f>
        <v>A</v>
      </c>
      <c r="O366" s="27" t="str">
        <f>VLOOKUP(I366,Händleradressen!$B$3:$E$6,4,0)</f>
        <v>Hamburg</v>
      </c>
      <c r="P366" s="29">
        <f t="shared" si="15"/>
        <v>353562.45</v>
      </c>
      <c r="Q366" s="29">
        <f t="shared" si="16"/>
        <v>67176.8655</v>
      </c>
      <c r="R366" s="29">
        <f t="shared" si="17"/>
        <v>420739.31550000003</v>
      </c>
    </row>
    <row r="367" spans="1:18" x14ac:dyDescent="0.25">
      <c r="A367" s="26">
        <v>453</v>
      </c>
      <c r="B367" s="27" t="s">
        <v>0</v>
      </c>
      <c r="C367" s="27" t="s">
        <v>5</v>
      </c>
      <c r="D367" s="27" t="s">
        <v>13</v>
      </c>
      <c r="E367" s="27" t="s">
        <v>3</v>
      </c>
      <c r="F367" s="28">
        <v>521</v>
      </c>
      <c r="G367" s="29">
        <v>0.83</v>
      </c>
      <c r="H367" s="40">
        <v>41576</v>
      </c>
      <c r="I367" s="27" t="s">
        <v>73</v>
      </c>
      <c r="J367" s="30"/>
      <c r="K367" s="30"/>
      <c r="L367" s="30">
        <v>0.76</v>
      </c>
      <c r="M367" s="27">
        <v>3</v>
      </c>
      <c r="N367" s="31" t="str">
        <f>VLOOKUP(L367,Güteklasse!$B$4:$C$8,2)</f>
        <v>D</v>
      </c>
      <c r="O367" s="27" t="e">
        <f>VLOOKUP(I367,Händleradressen!$B$3:$E$6,4,0)</f>
        <v>#N/A</v>
      </c>
      <c r="P367" s="29">
        <f t="shared" si="15"/>
        <v>432.43</v>
      </c>
      <c r="Q367" s="29">
        <f t="shared" si="16"/>
        <v>82.161699999999996</v>
      </c>
      <c r="R367" s="29">
        <f t="shared" si="17"/>
        <v>514.59169999999995</v>
      </c>
    </row>
    <row r="368" spans="1:18" x14ac:dyDescent="0.25">
      <c r="A368" s="26">
        <v>435</v>
      </c>
      <c r="B368" s="27" t="s">
        <v>0</v>
      </c>
      <c r="C368" s="27" t="s">
        <v>9</v>
      </c>
      <c r="D368" s="27" t="s">
        <v>2</v>
      </c>
      <c r="E368" s="27" t="s">
        <v>3</v>
      </c>
      <c r="F368" s="28">
        <v>753</v>
      </c>
      <c r="G368" s="29">
        <v>0.57999999999999996</v>
      </c>
      <c r="H368" s="40">
        <v>41577</v>
      </c>
      <c r="I368" s="27" t="s">
        <v>12</v>
      </c>
      <c r="J368" s="30"/>
      <c r="K368" s="30"/>
      <c r="L368" s="30">
        <v>0.73</v>
      </c>
      <c r="M368" s="27">
        <v>1</v>
      </c>
      <c r="N368" s="31" t="str">
        <f>VLOOKUP(L368,Güteklasse!$B$4:$C$8,2)</f>
        <v>D</v>
      </c>
      <c r="O368" s="27" t="str">
        <f>VLOOKUP(I368,Händleradressen!$B$3:$E$6,4,0)</f>
        <v>Hamburg</v>
      </c>
      <c r="P368" s="29">
        <f t="shared" si="15"/>
        <v>436.73999999999995</v>
      </c>
      <c r="Q368" s="29">
        <f t="shared" si="16"/>
        <v>82.980599999999995</v>
      </c>
      <c r="R368" s="29">
        <f t="shared" si="17"/>
        <v>519.72059999999999</v>
      </c>
    </row>
    <row r="369" spans="1:18" x14ac:dyDescent="0.25">
      <c r="A369" s="26">
        <v>82</v>
      </c>
      <c r="B369" s="27" t="s">
        <v>17</v>
      </c>
      <c r="C369" s="27" t="s">
        <v>5</v>
      </c>
      <c r="D369" s="27" t="s">
        <v>2</v>
      </c>
      <c r="E369" s="27" t="s">
        <v>7</v>
      </c>
      <c r="F369" s="28">
        <v>48</v>
      </c>
      <c r="G369" s="29">
        <v>47.43</v>
      </c>
      <c r="H369" s="40">
        <v>41578</v>
      </c>
      <c r="I369" s="27" t="s">
        <v>8</v>
      </c>
      <c r="J369" s="30" t="s">
        <v>11</v>
      </c>
      <c r="K369" s="30"/>
      <c r="L369" s="30">
        <v>0.14000000000000001</v>
      </c>
      <c r="M369" s="27">
        <v>1</v>
      </c>
      <c r="N369" s="31" t="str">
        <f>VLOOKUP(L369,Güteklasse!$B$4:$C$8,2)</f>
        <v>A</v>
      </c>
      <c r="O369" s="27" t="str">
        <f>VLOOKUP(I369,Händleradressen!$B$3:$E$6,4,0)</f>
        <v>Düsseldorf</v>
      </c>
      <c r="P369" s="29">
        <f t="shared" si="15"/>
        <v>2276.64</v>
      </c>
      <c r="Q369" s="29">
        <f t="shared" si="16"/>
        <v>432.5616</v>
      </c>
      <c r="R369" s="29">
        <f t="shared" si="17"/>
        <v>2709.2015999999999</v>
      </c>
    </row>
    <row r="370" spans="1:18" x14ac:dyDescent="0.25">
      <c r="A370" s="26">
        <v>232</v>
      </c>
      <c r="B370" s="27" t="s">
        <v>0</v>
      </c>
      <c r="C370" s="27" t="s">
        <v>9</v>
      </c>
      <c r="D370" s="27" t="s">
        <v>10</v>
      </c>
      <c r="E370" s="27" t="s">
        <v>7</v>
      </c>
      <c r="F370" s="28">
        <v>5285</v>
      </c>
      <c r="G370" s="29">
        <v>47.44</v>
      </c>
      <c r="H370" s="40">
        <v>41579</v>
      </c>
      <c r="I370" s="27" t="s">
        <v>4</v>
      </c>
      <c r="J370" s="30" t="s">
        <v>11</v>
      </c>
      <c r="K370" s="30" t="s">
        <v>11</v>
      </c>
      <c r="L370" s="30">
        <v>0.38</v>
      </c>
      <c r="M370" s="27">
        <v>3</v>
      </c>
      <c r="N370" s="31" t="str">
        <f>VLOOKUP(L370,Güteklasse!$B$4:$C$8,2)</f>
        <v>B</v>
      </c>
      <c r="O370" s="27" t="str">
        <f>VLOOKUP(I370,Händleradressen!$B$3:$E$6,4,0)</f>
        <v>Köln</v>
      </c>
      <c r="P370" s="29">
        <f t="shared" si="15"/>
        <v>250720.4</v>
      </c>
      <c r="Q370" s="29">
        <f t="shared" si="16"/>
        <v>47636.875999999997</v>
      </c>
      <c r="R370" s="29">
        <f t="shared" si="17"/>
        <v>298357.27600000001</v>
      </c>
    </row>
    <row r="371" spans="1:18" x14ac:dyDescent="0.25">
      <c r="A371" s="26">
        <v>70</v>
      </c>
      <c r="B371" s="27" t="s">
        <v>17</v>
      </c>
      <c r="C371" s="27" t="s">
        <v>9</v>
      </c>
      <c r="D371" s="27" t="s">
        <v>2</v>
      </c>
      <c r="E371" s="27" t="s">
        <v>7</v>
      </c>
      <c r="F371" s="28">
        <v>29</v>
      </c>
      <c r="G371" s="29">
        <v>47.45</v>
      </c>
      <c r="H371" s="40">
        <v>41580</v>
      </c>
      <c r="I371" s="27" t="s">
        <v>14</v>
      </c>
      <c r="J371" s="30" t="s">
        <v>11</v>
      </c>
      <c r="K371" s="30"/>
      <c r="L371" s="30">
        <v>0.12</v>
      </c>
      <c r="M371" s="27">
        <v>2</v>
      </c>
      <c r="N371" s="31" t="str">
        <f>VLOOKUP(L371,Güteklasse!$B$4:$C$8,2)</f>
        <v>A</v>
      </c>
      <c r="O371" s="27" t="str">
        <f>VLOOKUP(I371,Händleradressen!$B$3:$E$6,4,0)</f>
        <v>München</v>
      </c>
      <c r="P371" s="29">
        <f t="shared" si="15"/>
        <v>1376.0500000000002</v>
      </c>
      <c r="Q371" s="29">
        <f t="shared" si="16"/>
        <v>261.44950000000006</v>
      </c>
      <c r="R371" s="29">
        <f t="shared" si="17"/>
        <v>1637.4995000000004</v>
      </c>
    </row>
    <row r="372" spans="1:18" x14ac:dyDescent="0.25">
      <c r="A372" s="26">
        <v>234</v>
      </c>
      <c r="B372" s="27" t="s">
        <v>0</v>
      </c>
      <c r="C372" s="27" t="s">
        <v>5</v>
      </c>
      <c r="D372" s="27" t="s">
        <v>10</v>
      </c>
      <c r="E372" s="27" t="s">
        <v>3</v>
      </c>
      <c r="F372" s="28">
        <v>4887</v>
      </c>
      <c r="G372" s="29">
        <v>0.09</v>
      </c>
      <c r="H372" s="40">
        <v>41581</v>
      </c>
      <c r="I372" s="27" t="s">
        <v>12</v>
      </c>
      <c r="J372" s="30" t="s">
        <v>11</v>
      </c>
      <c r="K372" s="30"/>
      <c r="L372" s="30">
        <v>0.39</v>
      </c>
      <c r="M372" s="27">
        <v>4</v>
      </c>
      <c r="N372" s="31" t="str">
        <f>VLOOKUP(L372,Güteklasse!$B$4:$C$8,2)</f>
        <v>B</v>
      </c>
      <c r="O372" s="27" t="str">
        <f>VLOOKUP(I372,Händleradressen!$B$3:$E$6,4,0)</f>
        <v>Hamburg</v>
      </c>
      <c r="P372" s="29">
        <f t="shared" si="15"/>
        <v>439.83</v>
      </c>
      <c r="Q372" s="29">
        <f t="shared" si="16"/>
        <v>83.567700000000002</v>
      </c>
      <c r="R372" s="29">
        <f t="shared" si="17"/>
        <v>523.39769999999999</v>
      </c>
    </row>
    <row r="373" spans="1:18" x14ac:dyDescent="0.25">
      <c r="A373" s="26">
        <v>295</v>
      </c>
      <c r="B373" s="27" t="s">
        <v>0</v>
      </c>
      <c r="C373" s="27" t="s">
        <v>15</v>
      </c>
      <c r="D373" s="27" t="s">
        <v>2</v>
      </c>
      <c r="E373" s="27" t="s">
        <v>7</v>
      </c>
      <c r="F373" s="28">
        <v>245</v>
      </c>
      <c r="G373" s="29">
        <v>47.55</v>
      </c>
      <c r="H373" s="40">
        <v>41582</v>
      </c>
      <c r="I373" s="27" t="s">
        <v>8</v>
      </c>
      <c r="J373" s="30" t="s">
        <v>11</v>
      </c>
      <c r="K373" s="30" t="s">
        <v>11</v>
      </c>
      <c r="L373" s="30">
        <v>0.49</v>
      </c>
      <c r="M373" s="27">
        <v>4</v>
      </c>
      <c r="N373" s="31" t="str">
        <f>VLOOKUP(L373,Güteklasse!$B$4:$C$8,2)</f>
        <v>C</v>
      </c>
      <c r="O373" s="27" t="str">
        <f>VLOOKUP(I373,Händleradressen!$B$3:$E$6,4,0)</f>
        <v>Düsseldorf</v>
      </c>
      <c r="P373" s="29">
        <f t="shared" si="15"/>
        <v>11649.75</v>
      </c>
      <c r="Q373" s="29">
        <f t="shared" si="16"/>
        <v>2213.4524999999999</v>
      </c>
      <c r="R373" s="29">
        <f t="shared" si="17"/>
        <v>13863.202499999999</v>
      </c>
    </row>
    <row r="374" spans="1:18" x14ac:dyDescent="0.25">
      <c r="A374" s="26">
        <v>567</v>
      </c>
      <c r="B374" s="27" t="s">
        <v>0</v>
      </c>
      <c r="C374" s="27" t="s">
        <v>1</v>
      </c>
      <c r="D374" s="27" t="s">
        <v>2</v>
      </c>
      <c r="E374" s="27" t="s">
        <v>7</v>
      </c>
      <c r="F374" s="28">
        <v>345</v>
      </c>
      <c r="G374" s="29">
        <v>47.57</v>
      </c>
      <c r="H374" s="40">
        <v>41583</v>
      </c>
      <c r="I374" s="27" t="s">
        <v>12</v>
      </c>
      <c r="J374" s="30" t="s">
        <v>11</v>
      </c>
      <c r="K374" s="30" t="s">
        <v>11</v>
      </c>
      <c r="L374" s="30">
        <v>0.95</v>
      </c>
      <c r="M374" s="27">
        <v>1</v>
      </c>
      <c r="N374" s="31" t="str">
        <f>VLOOKUP(L374,Güteklasse!$B$4:$C$8,2)</f>
        <v>E</v>
      </c>
      <c r="O374" s="27" t="str">
        <f>VLOOKUP(I374,Händleradressen!$B$3:$E$6,4,0)</f>
        <v>Hamburg</v>
      </c>
      <c r="P374" s="29">
        <f t="shared" si="15"/>
        <v>16411.650000000001</v>
      </c>
      <c r="Q374" s="29">
        <f t="shared" si="16"/>
        <v>3118.2135000000003</v>
      </c>
      <c r="R374" s="29">
        <f t="shared" si="17"/>
        <v>19529.863500000003</v>
      </c>
    </row>
    <row r="375" spans="1:18" x14ac:dyDescent="0.25">
      <c r="A375" s="26">
        <v>248</v>
      </c>
      <c r="B375" s="27" t="s">
        <v>18</v>
      </c>
      <c r="C375" s="27" t="s">
        <v>9</v>
      </c>
      <c r="D375" s="27" t="s">
        <v>13</v>
      </c>
      <c r="E375" s="27" t="s">
        <v>7</v>
      </c>
      <c r="F375" s="28">
        <v>36</v>
      </c>
      <c r="G375" s="29">
        <v>47.58</v>
      </c>
      <c r="H375" s="40">
        <v>41584</v>
      </c>
      <c r="I375" s="27" t="s">
        <v>8</v>
      </c>
      <c r="J375" s="30" t="s">
        <v>11</v>
      </c>
      <c r="K375" s="30"/>
      <c r="L375" s="30">
        <v>0.4</v>
      </c>
      <c r="M375" s="27">
        <v>1</v>
      </c>
      <c r="N375" s="31" t="str">
        <f>VLOOKUP(L375,Güteklasse!$B$4:$C$8,2)</f>
        <v>B</v>
      </c>
      <c r="O375" s="27" t="str">
        <f>VLOOKUP(I375,Händleradressen!$B$3:$E$6,4,0)</f>
        <v>Düsseldorf</v>
      </c>
      <c r="P375" s="29">
        <f t="shared" si="15"/>
        <v>1712.8799999999999</v>
      </c>
      <c r="Q375" s="29">
        <f t="shared" si="16"/>
        <v>325.44720000000001</v>
      </c>
      <c r="R375" s="29">
        <f t="shared" si="17"/>
        <v>2038.3271999999999</v>
      </c>
    </row>
    <row r="376" spans="1:18" x14ac:dyDescent="0.25">
      <c r="A376" s="26">
        <v>186</v>
      </c>
      <c r="B376" s="27" t="s">
        <v>0</v>
      </c>
      <c r="C376" s="27" t="s">
        <v>5</v>
      </c>
      <c r="D376" s="27" t="s">
        <v>13</v>
      </c>
      <c r="E376" s="27" t="s">
        <v>7</v>
      </c>
      <c r="F376" s="28">
        <v>123</v>
      </c>
      <c r="G376" s="29">
        <v>47.61</v>
      </c>
      <c r="H376" s="40">
        <v>41585</v>
      </c>
      <c r="I376" s="27" t="s">
        <v>14</v>
      </c>
      <c r="J376" s="30" t="s">
        <v>11</v>
      </c>
      <c r="K376" s="30"/>
      <c r="L376" s="30">
        <v>0.33</v>
      </c>
      <c r="M376" s="27">
        <v>4</v>
      </c>
      <c r="N376" s="31" t="str">
        <f>VLOOKUP(L376,Güteklasse!$B$4:$C$8,2)</f>
        <v>A</v>
      </c>
      <c r="O376" s="27" t="str">
        <f>VLOOKUP(I376,Händleradressen!$B$3:$E$6,4,0)</f>
        <v>München</v>
      </c>
      <c r="P376" s="29">
        <f t="shared" si="15"/>
        <v>5856.03</v>
      </c>
      <c r="Q376" s="29">
        <f t="shared" si="16"/>
        <v>1112.6457</v>
      </c>
      <c r="R376" s="29">
        <f t="shared" si="17"/>
        <v>6968.6756999999998</v>
      </c>
    </row>
    <row r="377" spans="1:18" x14ac:dyDescent="0.25">
      <c r="A377" s="26">
        <v>400</v>
      </c>
      <c r="B377" s="27" t="s">
        <v>17</v>
      </c>
      <c r="C377" s="27" t="s">
        <v>9</v>
      </c>
      <c r="D377" s="27" t="s">
        <v>13</v>
      </c>
      <c r="E377" s="27" t="s">
        <v>7</v>
      </c>
      <c r="F377" s="28">
        <v>45</v>
      </c>
      <c r="G377" s="29">
        <v>47.61</v>
      </c>
      <c r="H377" s="40">
        <v>41586</v>
      </c>
      <c r="I377" s="27" t="s">
        <v>4</v>
      </c>
      <c r="J377" s="30" t="s">
        <v>11</v>
      </c>
      <c r="K377" s="30"/>
      <c r="L377" s="30">
        <v>0.66</v>
      </c>
      <c r="M377" s="27">
        <v>4</v>
      </c>
      <c r="N377" s="31" t="str">
        <f>VLOOKUP(L377,Güteklasse!$B$4:$C$8,2)</f>
        <v>D</v>
      </c>
      <c r="O377" s="27" t="str">
        <f>VLOOKUP(I377,Händleradressen!$B$3:$E$6,4,0)</f>
        <v>Köln</v>
      </c>
      <c r="P377" s="29">
        <f t="shared" si="15"/>
        <v>2142.4499999999998</v>
      </c>
      <c r="Q377" s="29">
        <f t="shared" si="16"/>
        <v>407.06549999999999</v>
      </c>
      <c r="R377" s="29">
        <f t="shared" si="17"/>
        <v>2549.5155</v>
      </c>
    </row>
    <row r="378" spans="1:18" x14ac:dyDescent="0.25">
      <c r="A378" s="26">
        <v>42</v>
      </c>
      <c r="B378" s="27" t="s">
        <v>0</v>
      </c>
      <c r="C378" s="27" t="s">
        <v>9</v>
      </c>
      <c r="D378" s="27" t="s">
        <v>2</v>
      </c>
      <c r="E378" s="27" t="s">
        <v>7</v>
      </c>
      <c r="F378" s="28">
        <v>567</v>
      </c>
      <c r="G378" s="29">
        <v>47.64</v>
      </c>
      <c r="H378" s="40">
        <v>41587</v>
      </c>
      <c r="I378" s="27" t="s">
        <v>8</v>
      </c>
      <c r="J378" s="30" t="s">
        <v>11</v>
      </c>
      <c r="K378" s="30" t="s">
        <v>11</v>
      </c>
      <c r="L378" s="30">
        <v>0.09</v>
      </c>
      <c r="M378" s="27">
        <v>2</v>
      </c>
      <c r="N378" s="31" t="str">
        <f>VLOOKUP(L378,Güteklasse!$B$4:$C$8,2)</f>
        <v>A</v>
      </c>
      <c r="O378" s="27" t="str">
        <f>VLOOKUP(I378,Händleradressen!$B$3:$E$6,4,0)</f>
        <v>Düsseldorf</v>
      </c>
      <c r="P378" s="29">
        <f t="shared" si="15"/>
        <v>27011.88</v>
      </c>
      <c r="Q378" s="29">
        <f t="shared" si="16"/>
        <v>5132.2572</v>
      </c>
      <c r="R378" s="29">
        <f t="shared" si="17"/>
        <v>32144.137200000001</v>
      </c>
    </row>
    <row r="379" spans="1:18" x14ac:dyDescent="0.25">
      <c r="A379" s="26">
        <v>222</v>
      </c>
      <c r="B379" s="27" t="s">
        <v>0</v>
      </c>
      <c r="C379" s="27" t="s">
        <v>1</v>
      </c>
      <c r="D379" s="27" t="s">
        <v>13</v>
      </c>
      <c r="E379" s="27" t="s">
        <v>7</v>
      </c>
      <c r="F379" s="28">
        <v>234</v>
      </c>
      <c r="G379" s="29">
        <v>47.73</v>
      </c>
      <c r="H379" s="40">
        <v>41588</v>
      </c>
      <c r="I379" s="27" t="s">
        <v>14</v>
      </c>
      <c r="J379" s="30" t="s">
        <v>11</v>
      </c>
      <c r="K379" s="30" t="s">
        <v>11</v>
      </c>
      <c r="L379" s="30">
        <v>0.37</v>
      </c>
      <c r="M379" s="27">
        <v>4</v>
      </c>
      <c r="N379" s="31" t="str">
        <f>VLOOKUP(L379,Güteklasse!$B$4:$C$8,2)</f>
        <v>B</v>
      </c>
      <c r="O379" s="27" t="str">
        <f>VLOOKUP(I379,Händleradressen!$B$3:$E$6,4,0)</f>
        <v>München</v>
      </c>
      <c r="P379" s="29">
        <f t="shared" si="15"/>
        <v>11168.82</v>
      </c>
      <c r="Q379" s="29">
        <f t="shared" si="16"/>
        <v>2122.0758000000001</v>
      </c>
      <c r="R379" s="29">
        <f t="shared" si="17"/>
        <v>13290.8958</v>
      </c>
    </row>
    <row r="380" spans="1:18" x14ac:dyDescent="0.25">
      <c r="A380" s="26">
        <v>43</v>
      </c>
      <c r="B380" s="27" t="s">
        <v>17</v>
      </c>
      <c r="C380" s="27" t="s">
        <v>9</v>
      </c>
      <c r="D380" s="27" t="s">
        <v>16</v>
      </c>
      <c r="E380" s="27" t="s">
        <v>7</v>
      </c>
      <c r="F380" s="28">
        <v>20</v>
      </c>
      <c r="G380" s="29">
        <v>47.75</v>
      </c>
      <c r="H380" s="40">
        <v>41589</v>
      </c>
      <c r="I380" s="27" t="s">
        <v>12</v>
      </c>
      <c r="J380" s="30" t="s">
        <v>11</v>
      </c>
      <c r="K380" s="30" t="s">
        <v>11</v>
      </c>
      <c r="L380" s="30">
        <v>0.01</v>
      </c>
      <c r="M380" s="27">
        <v>4</v>
      </c>
      <c r="N380" s="31" t="str">
        <f>VLOOKUP(L380,Güteklasse!$B$4:$C$8,2)</f>
        <v>A</v>
      </c>
      <c r="O380" s="27" t="str">
        <f>VLOOKUP(I380,Händleradressen!$B$3:$E$6,4,0)</f>
        <v>Hamburg</v>
      </c>
      <c r="P380" s="29">
        <f t="shared" si="15"/>
        <v>955</v>
      </c>
      <c r="Q380" s="29">
        <f t="shared" si="16"/>
        <v>181.45</v>
      </c>
      <c r="R380" s="29">
        <f t="shared" si="17"/>
        <v>1136.45</v>
      </c>
    </row>
    <row r="381" spans="1:18" x14ac:dyDescent="0.25">
      <c r="A381" s="26">
        <v>438</v>
      </c>
      <c r="B381" s="27" t="s">
        <v>17</v>
      </c>
      <c r="C381" s="27" t="s">
        <v>9</v>
      </c>
      <c r="D381" s="27" t="s">
        <v>16</v>
      </c>
      <c r="E381" s="27" t="s">
        <v>3</v>
      </c>
      <c r="F381" s="28">
        <v>815</v>
      </c>
      <c r="G381" s="29">
        <v>0.54</v>
      </c>
      <c r="H381" s="40">
        <v>41590</v>
      </c>
      <c r="I381" s="27" t="s">
        <v>4</v>
      </c>
      <c r="J381" s="30" t="s">
        <v>11</v>
      </c>
      <c r="K381" s="30"/>
      <c r="L381" s="30">
        <v>0.73</v>
      </c>
      <c r="M381" s="27">
        <v>4</v>
      </c>
      <c r="N381" s="31" t="str">
        <f>VLOOKUP(L381,Güteklasse!$B$4:$C$8,2)</f>
        <v>D</v>
      </c>
      <c r="O381" s="27" t="str">
        <f>VLOOKUP(I381,Händleradressen!$B$3:$E$6,4,0)</f>
        <v>Köln</v>
      </c>
      <c r="P381" s="29">
        <f t="shared" si="15"/>
        <v>440.1</v>
      </c>
      <c r="Q381" s="29">
        <f t="shared" si="16"/>
        <v>83.619</v>
      </c>
      <c r="R381" s="29">
        <f t="shared" si="17"/>
        <v>523.71900000000005</v>
      </c>
    </row>
    <row r="382" spans="1:18" x14ac:dyDescent="0.25">
      <c r="A382" s="26">
        <v>44</v>
      </c>
      <c r="B382" s="27" t="s">
        <v>0</v>
      </c>
      <c r="C382" s="27" t="s">
        <v>5</v>
      </c>
      <c r="D382" s="27" t="s">
        <v>2</v>
      </c>
      <c r="E382" s="27" t="s">
        <v>7</v>
      </c>
      <c r="F382" s="28">
        <v>4534</v>
      </c>
      <c r="G382" s="29">
        <v>47.78</v>
      </c>
      <c r="H382" s="40">
        <v>41591</v>
      </c>
      <c r="I382" s="27" t="s">
        <v>14</v>
      </c>
      <c r="J382" s="30" t="s">
        <v>11</v>
      </c>
      <c r="K382" s="30"/>
      <c r="L382" s="30">
        <v>0.06</v>
      </c>
      <c r="M382" s="27">
        <v>2</v>
      </c>
      <c r="N382" s="31" t="str">
        <f>VLOOKUP(L382,Güteklasse!$B$4:$C$8,2)</f>
        <v>A</v>
      </c>
      <c r="O382" s="27" t="str">
        <f>VLOOKUP(I382,Händleradressen!$B$3:$E$6,4,0)</f>
        <v>München</v>
      </c>
      <c r="P382" s="29">
        <f t="shared" si="15"/>
        <v>216634.52000000002</v>
      </c>
      <c r="Q382" s="29">
        <f t="shared" si="16"/>
        <v>41160.558800000006</v>
      </c>
      <c r="R382" s="29">
        <f t="shared" si="17"/>
        <v>257795.07880000002</v>
      </c>
    </row>
    <row r="383" spans="1:18" x14ac:dyDescent="0.25">
      <c r="A383" s="26">
        <v>193</v>
      </c>
      <c r="B383" s="27" t="s">
        <v>0</v>
      </c>
      <c r="C383" s="27" t="s">
        <v>9</v>
      </c>
      <c r="D383" s="27" t="s">
        <v>6</v>
      </c>
      <c r="E383" s="27" t="s">
        <v>7</v>
      </c>
      <c r="F383" s="28">
        <v>567</v>
      </c>
      <c r="G383" s="29">
        <v>47.79</v>
      </c>
      <c r="H383" s="40">
        <v>41592</v>
      </c>
      <c r="I383" s="27" t="s">
        <v>8</v>
      </c>
      <c r="J383" s="30" t="s">
        <v>11</v>
      </c>
      <c r="K383" s="30"/>
      <c r="L383" s="30">
        <v>0.34</v>
      </c>
      <c r="M383" s="27">
        <v>4</v>
      </c>
      <c r="N383" s="31" t="str">
        <f>VLOOKUP(L383,Güteklasse!$B$4:$C$8,2)</f>
        <v>B</v>
      </c>
      <c r="O383" s="27" t="str">
        <f>VLOOKUP(I383,Händleradressen!$B$3:$E$6,4,0)</f>
        <v>Düsseldorf</v>
      </c>
      <c r="P383" s="29">
        <f t="shared" si="15"/>
        <v>27096.93</v>
      </c>
      <c r="Q383" s="29">
        <f t="shared" si="16"/>
        <v>5148.4166999999998</v>
      </c>
      <c r="R383" s="29">
        <f t="shared" si="17"/>
        <v>32245.346700000002</v>
      </c>
    </row>
    <row r="384" spans="1:18" x14ac:dyDescent="0.25">
      <c r="A384" s="26">
        <v>45</v>
      </c>
      <c r="B384" s="27" t="s">
        <v>17</v>
      </c>
      <c r="C384" s="27" t="s">
        <v>5</v>
      </c>
      <c r="D384" s="27" t="s">
        <v>2</v>
      </c>
      <c r="E384" s="27" t="s">
        <v>7</v>
      </c>
      <c r="F384" s="28">
        <v>20</v>
      </c>
      <c r="G384" s="29">
        <v>47.82</v>
      </c>
      <c r="H384" s="40">
        <v>41593</v>
      </c>
      <c r="I384" s="27" t="s">
        <v>4</v>
      </c>
      <c r="J384" s="30" t="s">
        <v>11</v>
      </c>
      <c r="K384" s="30" t="s">
        <v>11</v>
      </c>
      <c r="L384" s="30">
        <v>0.08</v>
      </c>
      <c r="M384" s="27">
        <v>2</v>
      </c>
      <c r="N384" s="31" t="str">
        <f>VLOOKUP(L384,Güteklasse!$B$4:$C$8,2)</f>
        <v>A</v>
      </c>
      <c r="O384" s="27" t="str">
        <f>VLOOKUP(I384,Händleradressen!$B$3:$E$6,4,0)</f>
        <v>Köln</v>
      </c>
      <c r="P384" s="29">
        <f t="shared" si="15"/>
        <v>956.4</v>
      </c>
      <c r="Q384" s="29">
        <f t="shared" si="16"/>
        <v>181.71600000000001</v>
      </c>
      <c r="R384" s="29">
        <f t="shared" si="17"/>
        <v>1138.116</v>
      </c>
    </row>
    <row r="385" spans="1:18" x14ac:dyDescent="0.25">
      <c r="A385" s="26">
        <v>80</v>
      </c>
      <c r="B385" s="27" t="s">
        <v>18</v>
      </c>
      <c r="C385" s="27" t="s">
        <v>9</v>
      </c>
      <c r="D385" s="27" t="s">
        <v>6</v>
      </c>
      <c r="E385" s="27" t="s">
        <v>7</v>
      </c>
      <c r="F385" s="28">
        <v>45</v>
      </c>
      <c r="G385" s="29">
        <v>47.83</v>
      </c>
      <c r="H385" s="40">
        <v>41594</v>
      </c>
      <c r="I385" s="27" t="s">
        <v>8</v>
      </c>
      <c r="J385" s="30" t="s">
        <v>11</v>
      </c>
      <c r="K385" s="30"/>
      <c r="L385" s="30">
        <v>0.14000000000000001</v>
      </c>
      <c r="M385" s="27">
        <v>3</v>
      </c>
      <c r="N385" s="31" t="str">
        <f>VLOOKUP(L385,Güteklasse!$B$4:$C$8,2)</f>
        <v>A</v>
      </c>
      <c r="O385" s="27" t="str">
        <f>VLOOKUP(I385,Händleradressen!$B$3:$E$6,4,0)</f>
        <v>Düsseldorf</v>
      </c>
      <c r="P385" s="29">
        <f t="shared" si="15"/>
        <v>2152.35</v>
      </c>
      <c r="Q385" s="29">
        <f t="shared" si="16"/>
        <v>408.94650000000001</v>
      </c>
      <c r="R385" s="29">
        <f t="shared" si="17"/>
        <v>2561.2964999999999</v>
      </c>
    </row>
    <row r="386" spans="1:18" x14ac:dyDescent="0.25">
      <c r="A386" s="26">
        <v>576</v>
      </c>
      <c r="B386" s="27" t="s">
        <v>0</v>
      </c>
      <c r="C386" s="27" t="s">
        <v>9</v>
      </c>
      <c r="D386" s="27" t="s">
        <v>2</v>
      </c>
      <c r="E386" s="27" t="s">
        <v>7</v>
      </c>
      <c r="F386" s="28">
        <v>634</v>
      </c>
      <c r="G386" s="29">
        <v>47.84</v>
      </c>
      <c r="H386" s="40">
        <v>41595</v>
      </c>
      <c r="I386" s="27" t="s">
        <v>4</v>
      </c>
      <c r="J386" s="30" t="s">
        <v>11</v>
      </c>
      <c r="K386" s="30"/>
      <c r="L386" s="30">
        <v>0.96</v>
      </c>
      <c r="M386" s="27">
        <v>3</v>
      </c>
      <c r="N386" s="31" t="str">
        <f>VLOOKUP(L386,Güteklasse!$B$4:$C$8,2)</f>
        <v>E</v>
      </c>
      <c r="O386" s="27" t="str">
        <f>VLOOKUP(I386,Händleradressen!$B$3:$E$6,4,0)</f>
        <v>Köln</v>
      </c>
      <c r="P386" s="29">
        <f t="shared" si="15"/>
        <v>30330.560000000001</v>
      </c>
      <c r="Q386" s="29">
        <f t="shared" si="16"/>
        <v>5762.8064000000004</v>
      </c>
      <c r="R386" s="29">
        <f t="shared" si="17"/>
        <v>36093.366399999999</v>
      </c>
    </row>
    <row r="387" spans="1:18" x14ac:dyDescent="0.25">
      <c r="A387" s="26">
        <v>46</v>
      </c>
      <c r="B387" s="27" t="s">
        <v>0</v>
      </c>
      <c r="C387" s="27" t="s">
        <v>5</v>
      </c>
      <c r="D387" s="27" t="s">
        <v>13</v>
      </c>
      <c r="E387" s="27" t="s">
        <v>7</v>
      </c>
      <c r="F387" s="28">
        <v>2353</v>
      </c>
      <c r="G387" s="29">
        <v>47.9</v>
      </c>
      <c r="H387" s="40">
        <v>41596</v>
      </c>
      <c r="I387" s="27" t="s">
        <v>14</v>
      </c>
      <c r="J387" s="30" t="s">
        <v>11</v>
      </c>
      <c r="K387" s="30"/>
      <c r="L387" s="30">
        <v>0.1</v>
      </c>
      <c r="M387" s="27">
        <v>4</v>
      </c>
      <c r="N387" s="31" t="str">
        <f>VLOOKUP(L387,Güteklasse!$B$4:$C$8,2)</f>
        <v>A</v>
      </c>
      <c r="O387" s="27" t="str">
        <f>VLOOKUP(I387,Händleradressen!$B$3:$E$6,4,0)</f>
        <v>München</v>
      </c>
      <c r="P387" s="29">
        <f t="shared" si="15"/>
        <v>112708.7</v>
      </c>
      <c r="Q387" s="29">
        <f t="shared" si="16"/>
        <v>21414.652999999998</v>
      </c>
      <c r="R387" s="29">
        <f t="shared" si="17"/>
        <v>134123.353</v>
      </c>
    </row>
    <row r="388" spans="1:18" x14ac:dyDescent="0.25">
      <c r="A388" s="26">
        <v>520</v>
      </c>
      <c r="B388" s="27" t="s">
        <v>17</v>
      </c>
      <c r="C388" s="27" t="s">
        <v>1</v>
      </c>
      <c r="D388" s="27" t="s">
        <v>13</v>
      </c>
      <c r="E388" s="27" t="s">
        <v>7</v>
      </c>
      <c r="F388" s="28">
        <v>1000</v>
      </c>
      <c r="G388" s="29">
        <v>47.9</v>
      </c>
      <c r="H388" s="40">
        <v>41597</v>
      </c>
      <c r="I388" s="27" t="s">
        <v>4</v>
      </c>
      <c r="J388" s="30" t="s">
        <v>11</v>
      </c>
      <c r="K388" s="30" t="s">
        <v>11</v>
      </c>
      <c r="L388" s="30">
        <v>0.88</v>
      </c>
      <c r="M388" s="27">
        <v>1</v>
      </c>
      <c r="N388" s="31" t="str">
        <f>VLOOKUP(L388,Güteklasse!$B$4:$C$8,2)</f>
        <v>D</v>
      </c>
      <c r="O388" s="27" t="str">
        <f>VLOOKUP(I388,Händleradressen!$B$3:$E$6,4,0)</f>
        <v>Köln</v>
      </c>
      <c r="P388" s="29">
        <f t="shared" si="15"/>
        <v>47900</v>
      </c>
      <c r="Q388" s="29">
        <f t="shared" si="16"/>
        <v>9101</v>
      </c>
      <c r="R388" s="29">
        <f t="shared" si="17"/>
        <v>57001</v>
      </c>
    </row>
    <row r="389" spans="1:18" x14ac:dyDescent="0.25">
      <c r="A389" s="26">
        <v>90</v>
      </c>
      <c r="B389" s="27" t="s">
        <v>18</v>
      </c>
      <c r="C389" s="27" t="s">
        <v>9</v>
      </c>
      <c r="D389" s="27" t="s">
        <v>2</v>
      </c>
      <c r="E389" s="27" t="s">
        <v>3</v>
      </c>
      <c r="F389" s="28">
        <v>555</v>
      </c>
      <c r="G389" s="29">
        <v>0.8</v>
      </c>
      <c r="H389" s="40">
        <v>41598</v>
      </c>
      <c r="I389" s="27" t="s">
        <v>14</v>
      </c>
      <c r="J389" s="30" t="s">
        <v>11</v>
      </c>
      <c r="K389" s="30"/>
      <c r="L389" s="30">
        <v>0.16</v>
      </c>
      <c r="M389" s="27">
        <v>2</v>
      </c>
      <c r="N389" s="31" t="str">
        <f>VLOOKUP(L389,Güteklasse!$B$4:$C$8,2)</f>
        <v>A</v>
      </c>
      <c r="O389" s="27" t="str">
        <f>VLOOKUP(I389,Händleradressen!$B$3:$E$6,4,0)</f>
        <v>München</v>
      </c>
      <c r="P389" s="29">
        <f t="shared" si="15"/>
        <v>444</v>
      </c>
      <c r="Q389" s="29">
        <f t="shared" si="16"/>
        <v>84.36</v>
      </c>
      <c r="R389" s="29">
        <f t="shared" si="17"/>
        <v>528.36</v>
      </c>
    </row>
    <row r="390" spans="1:18" x14ac:dyDescent="0.25">
      <c r="A390" s="26">
        <v>582</v>
      </c>
      <c r="B390" s="27" t="s">
        <v>17</v>
      </c>
      <c r="C390" s="27" t="s">
        <v>9</v>
      </c>
      <c r="D390" s="27" t="s">
        <v>2</v>
      </c>
      <c r="E390" s="27" t="s">
        <v>7</v>
      </c>
      <c r="F390" s="28">
        <v>15</v>
      </c>
      <c r="G390" s="29">
        <v>47.93</v>
      </c>
      <c r="H390" s="40">
        <v>41599</v>
      </c>
      <c r="I390" s="27" t="s">
        <v>4</v>
      </c>
      <c r="J390" s="30" t="s">
        <v>11</v>
      </c>
      <c r="K390" s="30" t="s">
        <v>11</v>
      </c>
      <c r="L390" s="30">
        <v>0.97</v>
      </c>
      <c r="M390" s="27">
        <v>4</v>
      </c>
      <c r="N390" s="31" t="str">
        <f>VLOOKUP(L390,Güteklasse!$B$4:$C$8,2)</f>
        <v>E</v>
      </c>
      <c r="O390" s="27" t="str">
        <f>VLOOKUP(I390,Händleradressen!$B$3:$E$6,4,0)</f>
        <v>Köln</v>
      </c>
      <c r="P390" s="29">
        <f t="shared" ref="P390:P453" si="18">F390*G390</f>
        <v>718.95</v>
      </c>
      <c r="Q390" s="29">
        <f t="shared" ref="Q390:Q453" si="19">P390*$P$1</f>
        <v>136.60050000000001</v>
      </c>
      <c r="R390" s="29">
        <f t="shared" ref="R390:R453" si="20">P390+Q390</f>
        <v>855.55050000000006</v>
      </c>
    </row>
    <row r="391" spans="1:18" x14ac:dyDescent="0.25">
      <c r="A391" s="26">
        <v>476</v>
      </c>
      <c r="B391" s="27" t="s">
        <v>17</v>
      </c>
      <c r="C391" s="27" t="s">
        <v>15</v>
      </c>
      <c r="D391" s="27" t="s">
        <v>16</v>
      </c>
      <c r="E391" s="27" t="s">
        <v>7</v>
      </c>
      <c r="F391" s="28">
        <v>40</v>
      </c>
      <c r="G391" s="29">
        <v>47.97</v>
      </c>
      <c r="H391" s="40">
        <v>41600</v>
      </c>
      <c r="I391" s="27" t="s">
        <v>4</v>
      </c>
      <c r="J391" s="30" t="s">
        <v>11</v>
      </c>
      <c r="K391" s="30"/>
      <c r="L391" s="30">
        <v>0.81</v>
      </c>
      <c r="M391" s="27">
        <v>3</v>
      </c>
      <c r="N391" s="31" t="str">
        <f>VLOOKUP(L391,Güteklasse!$B$4:$C$8,2)</f>
        <v>D</v>
      </c>
      <c r="O391" s="27" t="str">
        <f>VLOOKUP(I391,Händleradressen!$B$3:$E$6,4,0)</f>
        <v>Köln</v>
      </c>
      <c r="P391" s="29">
        <f t="shared" si="18"/>
        <v>1918.8</v>
      </c>
      <c r="Q391" s="29">
        <f t="shared" si="19"/>
        <v>364.572</v>
      </c>
      <c r="R391" s="29">
        <f t="shared" si="20"/>
        <v>2283.3719999999998</v>
      </c>
    </row>
    <row r="392" spans="1:18" x14ac:dyDescent="0.25">
      <c r="A392" s="26">
        <v>386</v>
      </c>
      <c r="B392" s="27" t="s">
        <v>0</v>
      </c>
      <c r="C392" s="27" t="s">
        <v>5</v>
      </c>
      <c r="D392" s="27" t="s">
        <v>2</v>
      </c>
      <c r="E392" s="27" t="s">
        <v>7</v>
      </c>
      <c r="F392" s="28">
        <v>6857</v>
      </c>
      <c r="G392" s="29">
        <v>48.01</v>
      </c>
      <c r="H392" s="40">
        <v>41601</v>
      </c>
      <c r="I392" s="27" t="s">
        <v>4</v>
      </c>
      <c r="J392" s="30" t="s">
        <v>11</v>
      </c>
      <c r="K392" s="30"/>
      <c r="L392" s="30">
        <v>0.64</v>
      </c>
      <c r="M392" s="27">
        <v>1</v>
      </c>
      <c r="N392" s="31" t="str">
        <f>VLOOKUP(L392,Güteklasse!$B$4:$C$8,2)</f>
        <v>D</v>
      </c>
      <c r="O392" s="27" t="str">
        <f>VLOOKUP(I392,Händleradressen!$B$3:$E$6,4,0)</f>
        <v>Köln</v>
      </c>
      <c r="P392" s="29">
        <f t="shared" si="18"/>
        <v>329204.57</v>
      </c>
      <c r="Q392" s="29">
        <f t="shared" si="19"/>
        <v>62548.868300000002</v>
      </c>
      <c r="R392" s="29">
        <f t="shared" si="20"/>
        <v>391753.43830000004</v>
      </c>
    </row>
    <row r="393" spans="1:18" x14ac:dyDescent="0.25">
      <c r="A393" s="26">
        <v>508</v>
      </c>
      <c r="B393" s="27" t="s">
        <v>18</v>
      </c>
      <c r="C393" s="27" t="s">
        <v>15</v>
      </c>
      <c r="D393" s="27" t="s">
        <v>13</v>
      </c>
      <c r="E393" s="27" t="s">
        <v>7</v>
      </c>
      <c r="F393" s="28">
        <v>31</v>
      </c>
      <c r="G393" s="29">
        <v>48.07</v>
      </c>
      <c r="H393" s="40">
        <v>41602</v>
      </c>
      <c r="I393" s="27" t="s">
        <v>14</v>
      </c>
      <c r="J393" s="30" t="s">
        <v>11</v>
      </c>
      <c r="K393" s="30" t="s">
        <v>11</v>
      </c>
      <c r="L393" s="30">
        <v>0.87</v>
      </c>
      <c r="M393" s="27">
        <v>3</v>
      </c>
      <c r="N393" s="31" t="str">
        <f>VLOOKUP(L393,Güteklasse!$B$4:$C$8,2)</f>
        <v>D</v>
      </c>
      <c r="O393" s="27" t="str">
        <f>VLOOKUP(I393,Händleradressen!$B$3:$E$6,4,0)</f>
        <v>München</v>
      </c>
      <c r="P393" s="29">
        <f t="shared" si="18"/>
        <v>1490.17</v>
      </c>
      <c r="Q393" s="29">
        <f t="shared" si="19"/>
        <v>283.13230000000004</v>
      </c>
      <c r="R393" s="29">
        <f t="shared" si="20"/>
        <v>1773.3023000000001</v>
      </c>
    </row>
    <row r="394" spans="1:18" x14ac:dyDescent="0.25">
      <c r="A394" s="26">
        <v>47</v>
      </c>
      <c r="B394" s="27" t="s">
        <v>18</v>
      </c>
      <c r="C394" s="27" t="s">
        <v>15</v>
      </c>
      <c r="D394" s="27" t="s">
        <v>16</v>
      </c>
      <c r="E394" s="27" t="s">
        <v>7</v>
      </c>
      <c r="F394" s="28">
        <v>38</v>
      </c>
      <c r="G394" s="29">
        <v>48.08</v>
      </c>
      <c r="H394" s="40">
        <v>41603</v>
      </c>
      <c r="I394" s="27" t="s">
        <v>8</v>
      </c>
      <c r="J394" s="30"/>
      <c r="K394" s="30" t="s">
        <v>11</v>
      </c>
      <c r="L394" s="30">
        <v>0.05</v>
      </c>
      <c r="M394" s="27">
        <v>1</v>
      </c>
      <c r="N394" s="31" t="str">
        <f>VLOOKUP(L394,Güteklasse!$B$4:$C$8,2)</f>
        <v>A</v>
      </c>
      <c r="O394" s="27" t="str">
        <f>VLOOKUP(I394,Händleradressen!$B$3:$E$6,4,0)</f>
        <v>Düsseldorf</v>
      </c>
      <c r="P394" s="29">
        <f t="shared" si="18"/>
        <v>1827.04</v>
      </c>
      <c r="Q394" s="29">
        <f t="shared" si="19"/>
        <v>347.13760000000002</v>
      </c>
      <c r="R394" s="29">
        <f t="shared" si="20"/>
        <v>2174.1776</v>
      </c>
    </row>
    <row r="395" spans="1:18" x14ac:dyDescent="0.25">
      <c r="A395" s="26">
        <v>48</v>
      </c>
      <c r="B395" s="27" t="s">
        <v>18</v>
      </c>
      <c r="C395" s="27" t="s">
        <v>9</v>
      </c>
      <c r="D395" s="27" t="s">
        <v>10</v>
      </c>
      <c r="E395" s="27" t="s">
        <v>7</v>
      </c>
      <c r="F395" s="28">
        <v>40</v>
      </c>
      <c r="G395" s="29">
        <v>48.1</v>
      </c>
      <c r="H395" s="40">
        <v>41604</v>
      </c>
      <c r="I395" s="27" t="s">
        <v>14</v>
      </c>
      <c r="J395" s="30" t="s">
        <v>11</v>
      </c>
      <c r="K395" s="30" t="s">
        <v>11</v>
      </c>
      <c r="L395" s="30">
        <v>0.1</v>
      </c>
      <c r="M395" s="27">
        <v>4</v>
      </c>
      <c r="N395" s="31" t="str">
        <f>VLOOKUP(L395,Güteklasse!$B$4:$C$8,2)</f>
        <v>A</v>
      </c>
      <c r="O395" s="27" t="str">
        <f>VLOOKUP(I395,Händleradressen!$B$3:$E$6,4,0)</f>
        <v>München</v>
      </c>
      <c r="P395" s="29">
        <f t="shared" si="18"/>
        <v>1924</v>
      </c>
      <c r="Q395" s="29">
        <f t="shared" si="19"/>
        <v>365.56</v>
      </c>
      <c r="R395" s="29">
        <f t="shared" si="20"/>
        <v>2289.56</v>
      </c>
    </row>
    <row r="396" spans="1:18" x14ac:dyDescent="0.25">
      <c r="A396" s="26">
        <v>417</v>
      </c>
      <c r="B396" s="27" t="s">
        <v>0</v>
      </c>
      <c r="C396" s="27" t="s">
        <v>5</v>
      </c>
      <c r="D396" s="27" t="s">
        <v>6</v>
      </c>
      <c r="E396" s="27" t="s">
        <v>3</v>
      </c>
      <c r="F396" s="28">
        <v>4512</v>
      </c>
      <c r="G396" s="29">
        <v>0.1</v>
      </c>
      <c r="H396" s="40">
        <v>41605</v>
      </c>
      <c r="I396" s="27" t="s">
        <v>12</v>
      </c>
      <c r="J396" s="30" t="s">
        <v>11</v>
      </c>
      <c r="K396" s="30"/>
      <c r="L396" s="30">
        <v>0.71</v>
      </c>
      <c r="M396" s="27">
        <v>4</v>
      </c>
      <c r="N396" s="31" t="str">
        <f>VLOOKUP(L396,Güteklasse!$B$4:$C$8,2)</f>
        <v>D</v>
      </c>
      <c r="O396" s="27" t="str">
        <f>VLOOKUP(I396,Händleradressen!$B$3:$E$6,4,0)</f>
        <v>Hamburg</v>
      </c>
      <c r="P396" s="29">
        <f t="shared" si="18"/>
        <v>451.20000000000005</v>
      </c>
      <c r="Q396" s="29">
        <f t="shared" si="19"/>
        <v>85.728000000000009</v>
      </c>
      <c r="R396" s="29">
        <f t="shared" si="20"/>
        <v>536.92800000000011</v>
      </c>
    </row>
    <row r="397" spans="1:18" x14ac:dyDescent="0.25">
      <c r="A397" s="26">
        <v>124</v>
      </c>
      <c r="B397" s="27" t="s">
        <v>17</v>
      </c>
      <c r="C397" s="27" t="s">
        <v>15</v>
      </c>
      <c r="D397" s="27" t="s">
        <v>2</v>
      </c>
      <c r="E397" s="27" t="s">
        <v>7</v>
      </c>
      <c r="F397" s="28">
        <v>11</v>
      </c>
      <c r="G397" s="29">
        <v>48.26</v>
      </c>
      <c r="H397" s="40">
        <v>41606</v>
      </c>
      <c r="I397" s="27" t="s">
        <v>8</v>
      </c>
      <c r="J397" s="30" t="s">
        <v>11</v>
      </c>
      <c r="K397" s="30"/>
      <c r="L397" s="30">
        <v>0.21</v>
      </c>
      <c r="M397" s="27">
        <v>1</v>
      </c>
      <c r="N397" s="31" t="str">
        <f>VLOOKUP(L397,Güteklasse!$B$4:$C$8,2)</f>
        <v>A</v>
      </c>
      <c r="O397" s="27" t="str">
        <f>VLOOKUP(I397,Händleradressen!$B$3:$E$6,4,0)</f>
        <v>Düsseldorf</v>
      </c>
      <c r="P397" s="29">
        <f t="shared" si="18"/>
        <v>530.86</v>
      </c>
      <c r="Q397" s="29">
        <f t="shared" si="19"/>
        <v>100.8634</v>
      </c>
      <c r="R397" s="29">
        <f t="shared" si="20"/>
        <v>631.72339999999997</v>
      </c>
    </row>
    <row r="398" spans="1:18" x14ac:dyDescent="0.25">
      <c r="A398" s="26">
        <v>583</v>
      </c>
      <c r="B398" s="27" t="s">
        <v>17</v>
      </c>
      <c r="C398" s="27" t="s">
        <v>9</v>
      </c>
      <c r="D398" s="27" t="s">
        <v>16</v>
      </c>
      <c r="E398" s="27" t="s">
        <v>7</v>
      </c>
      <c r="F398" s="28">
        <v>36</v>
      </c>
      <c r="G398" s="29">
        <v>48.26</v>
      </c>
      <c r="H398" s="40">
        <v>41607</v>
      </c>
      <c r="I398" s="27" t="s">
        <v>4</v>
      </c>
      <c r="J398" s="30" t="s">
        <v>11</v>
      </c>
      <c r="K398" s="30"/>
      <c r="L398" s="30">
        <v>0.97</v>
      </c>
      <c r="M398" s="27">
        <v>2</v>
      </c>
      <c r="N398" s="31" t="str">
        <f>VLOOKUP(L398,Güteklasse!$B$4:$C$8,2)</f>
        <v>E</v>
      </c>
      <c r="O398" s="27" t="str">
        <f>VLOOKUP(I398,Händleradressen!$B$3:$E$6,4,0)</f>
        <v>Köln</v>
      </c>
      <c r="P398" s="29">
        <f t="shared" si="18"/>
        <v>1737.36</v>
      </c>
      <c r="Q398" s="29">
        <f t="shared" si="19"/>
        <v>330.09839999999997</v>
      </c>
      <c r="R398" s="29">
        <f t="shared" si="20"/>
        <v>2067.4584</v>
      </c>
    </row>
    <row r="399" spans="1:18" x14ac:dyDescent="0.25">
      <c r="A399" s="26">
        <v>147</v>
      </c>
      <c r="B399" s="27" t="s">
        <v>18</v>
      </c>
      <c r="C399" s="27" t="s">
        <v>5</v>
      </c>
      <c r="D399" s="27" t="s">
        <v>74</v>
      </c>
      <c r="E399" s="27" t="s">
        <v>7</v>
      </c>
      <c r="F399" s="28">
        <v>48</v>
      </c>
      <c r="G399" s="29">
        <v>48.27</v>
      </c>
      <c r="H399" s="40">
        <v>41608</v>
      </c>
      <c r="I399" s="27" t="s">
        <v>14</v>
      </c>
      <c r="J399" s="30" t="s">
        <v>11</v>
      </c>
      <c r="K399" s="30" t="s">
        <v>11</v>
      </c>
      <c r="L399" s="30">
        <v>0.25</v>
      </c>
      <c r="M399" s="27">
        <v>2</v>
      </c>
      <c r="N399" s="31" t="str">
        <f>VLOOKUP(L399,Güteklasse!$B$4:$C$8,2)</f>
        <v>A</v>
      </c>
      <c r="O399" s="27" t="str">
        <f>VLOOKUP(I399,Händleradressen!$B$3:$E$6,4,0)</f>
        <v>München</v>
      </c>
      <c r="P399" s="29">
        <f t="shared" si="18"/>
        <v>2316.96</v>
      </c>
      <c r="Q399" s="29">
        <f t="shared" si="19"/>
        <v>440.22239999999999</v>
      </c>
      <c r="R399" s="29">
        <f t="shared" si="20"/>
        <v>2757.1824000000001</v>
      </c>
    </row>
    <row r="400" spans="1:18" x14ac:dyDescent="0.25">
      <c r="A400" s="26">
        <v>596</v>
      </c>
      <c r="B400" s="27" t="s">
        <v>18</v>
      </c>
      <c r="C400" s="27" t="s">
        <v>9</v>
      </c>
      <c r="D400" s="27" t="s">
        <v>13</v>
      </c>
      <c r="E400" s="27" t="s">
        <v>7</v>
      </c>
      <c r="F400" s="28">
        <v>18</v>
      </c>
      <c r="G400" s="29">
        <v>48.27</v>
      </c>
      <c r="H400" s="40">
        <v>41609</v>
      </c>
      <c r="I400" s="27" t="s">
        <v>12</v>
      </c>
      <c r="J400" s="30" t="s">
        <v>11</v>
      </c>
      <c r="K400" s="30" t="s">
        <v>11</v>
      </c>
      <c r="L400" s="30">
        <v>1</v>
      </c>
      <c r="M400" s="27">
        <v>2</v>
      </c>
      <c r="N400" s="31" t="str">
        <f>VLOOKUP(L400,Güteklasse!$B$4:$C$8,2)</f>
        <v>E</v>
      </c>
      <c r="O400" s="27" t="str">
        <f>VLOOKUP(I400,Händleradressen!$B$3:$E$6,4,0)</f>
        <v>Hamburg</v>
      </c>
      <c r="P400" s="29">
        <f t="shared" si="18"/>
        <v>868.86</v>
      </c>
      <c r="Q400" s="29">
        <f t="shared" si="19"/>
        <v>165.08340000000001</v>
      </c>
      <c r="R400" s="29">
        <f t="shared" si="20"/>
        <v>1033.9434000000001</v>
      </c>
    </row>
    <row r="401" spans="1:18" x14ac:dyDescent="0.25">
      <c r="A401" s="26">
        <v>49</v>
      </c>
      <c r="B401" s="27" t="s">
        <v>0</v>
      </c>
      <c r="C401" s="27" t="s">
        <v>9</v>
      </c>
      <c r="D401" s="27" t="s">
        <v>2</v>
      </c>
      <c r="E401" s="27" t="s">
        <v>7</v>
      </c>
      <c r="F401" s="28">
        <v>5165</v>
      </c>
      <c r="G401" s="29">
        <v>48.3</v>
      </c>
      <c r="H401" s="40">
        <v>41610</v>
      </c>
      <c r="I401" s="27" t="s">
        <v>12</v>
      </c>
      <c r="J401" s="30" t="s">
        <v>11</v>
      </c>
      <c r="K401" s="30"/>
      <c r="L401" s="30">
        <v>7.0000000000000007E-2</v>
      </c>
      <c r="M401" s="27">
        <v>3</v>
      </c>
      <c r="N401" s="31" t="str">
        <f>VLOOKUP(L401,Güteklasse!$B$4:$C$8,2)</f>
        <v>A</v>
      </c>
      <c r="O401" s="27" t="str">
        <f>VLOOKUP(I401,Händleradressen!$B$3:$E$6,4,0)</f>
        <v>Hamburg</v>
      </c>
      <c r="P401" s="29">
        <f t="shared" si="18"/>
        <v>249469.49999999997</v>
      </c>
      <c r="Q401" s="29">
        <f t="shared" si="19"/>
        <v>47399.204999999994</v>
      </c>
      <c r="R401" s="29">
        <f t="shared" si="20"/>
        <v>296868.70499999996</v>
      </c>
    </row>
    <row r="402" spans="1:18" x14ac:dyDescent="0.25">
      <c r="A402" s="26">
        <v>441</v>
      </c>
      <c r="B402" s="27" t="s">
        <v>18</v>
      </c>
      <c r="C402" s="27" t="s">
        <v>15</v>
      </c>
      <c r="D402" s="27" t="s">
        <v>70</v>
      </c>
      <c r="E402" s="27" t="s">
        <v>7</v>
      </c>
      <c r="F402" s="28">
        <v>30</v>
      </c>
      <c r="G402" s="29">
        <v>48.3</v>
      </c>
      <c r="H402" s="40">
        <v>41611</v>
      </c>
      <c r="I402" s="27" t="s">
        <v>8</v>
      </c>
      <c r="J402" s="30" t="s">
        <v>11</v>
      </c>
      <c r="K402" s="30" t="s">
        <v>11</v>
      </c>
      <c r="L402" s="30">
        <v>0.74</v>
      </c>
      <c r="M402" s="27">
        <v>2</v>
      </c>
      <c r="N402" s="31" t="str">
        <f>VLOOKUP(L402,Güteklasse!$B$4:$C$8,2)</f>
        <v>D</v>
      </c>
      <c r="O402" s="27" t="str">
        <f>VLOOKUP(I402,Händleradressen!$B$3:$E$6,4,0)</f>
        <v>Düsseldorf</v>
      </c>
      <c r="P402" s="29">
        <f t="shared" si="18"/>
        <v>1449</v>
      </c>
      <c r="Q402" s="29">
        <f t="shared" si="19"/>
        <v>275.31</v>
      </c>
      <c r="R402" s="29">
        <f t="shared" si="20"/>
        <v>1724.31</v>
      </c>
    </row>
    <row r="403" spans="1:18" x14ac:dyDescent="0.25">
      <c r="A403" s="26">
        <v>545</v>
      </c>
      <c r="B403" s="27" t="s">
        <v>17</v>
      </c>
      <c r="C403" s="27" t="s">
        <v>9</v>
      </c>
      <c r="D403" s="27" t="s">
        <v>16</v>
      </c>
      <c r="E403" s="27" t="s">
        <v>7</v>
      </c>
      <c r="F403" s="28">
        <v>26</v>
      </c>
      <c r="G403" s="29">
        <v>48.3</v>
      </c>
      <c r="H403" s="40">
        <v>41612</v>
      </c>
      <c r="I403" s="27" t="s">
        <v>4</v>
      </c>
      <c r="J403" s="30" t="s">
        <v>11</v>
      </c>
      <c r="K403" s="30"/>
      <c r="L403" s="30">
        <v>0.92</v>
      </c>
      <c r="M403" s="27">
        <v>3</v>
      </c>
      <c r="N403" s="31" t="str">
        <f>VLOOKUP(L403,Güteklasse!$B$4:$C$8,2)</f>
        <v>E</v>
      </c>
      <c r="O403" s="27" t="str">
        <f>VLOOKUP(I403,Händleradressen!$B$3:$E$6,4,0)</f>
        <v>Köln</v>
      </c>
      <c r="P403" s="29">
        <f t="shared" si="18"/>
        <v>1255.8</v>
      </c>
      <c r="Q403" s="29">
        <f t="shared" si="19"/>
        <v>238.602</v>
      </c>
      <c r="R403" s="29">
        <f t="shared" si="20"/>
        <v>1494.402</v>
      </c>
    </row>
    <row r="404" spans="1:18" x14ac:dyDescent="0.25">
      <c r="A404" s="26">
        <v>495</v>
      </c>
      <c r="B404" s="27" t="s">
        <v>0</v>
      </c>
      <c r="C404" s="27" t="s">
        <v>9</v>
      </c>
      <c r="D404" s="27" t="s">
        <v>6</v>
      </c>
      <c r="E404" s="27" t="s">
        <v>7</v>
      </c>
      <c r="F404" s="28">
        <v>4108</v>
      </c>
      <c r="G404" s="29">
        <v>48.31</v>
      </c>
      <c r="H404" s="40">
        <v>41613</v>
      </c>
      <c r="I404" s="27" t="s">
        <v>14</v>
      </c>
      <c r="J404" s="30" t="s">
        <v>11</v>
      </c>
      <c r="K404" s="30" t="s">
        <v>11</v>
      </c>
      <c r="L404" s="30">
        <v>0.85</v>
      </c>
      <c r="M404" s="27">
        <v>2</v>
      </c>
      <c r="N404" s="31" t="str">
        <f>VLOOKUP(L404,Güteklasse!$B$4:$C$8,2)</f>
        <v>D</v>
      </c>
      <c r="O404" s="27" t="str">
        <f>VLOOKUP(I404,Händleradressen!$B$3:$E$6,4,0)</f>
        <v>München</v>
      </c>
      <c r="P404" s="29">
        <f t="shared" si="18"/>
        <v>198457.48</v>
      </c>
      <c r="Q404" s="29">
        <f t="shared" si="19"/>
        <v>37706.921200000004</v>
      </c>
      <c r="R404" s="29">
        <f t="shared" si="20"/>
        <v>236164.40120000002</v>
      </c>
    </row>
    <row r="405" spans="1:18" x14ac:dyDescent="0.25">
      <c r="A405" s="26">
        <v>279</v>
      </c>
      <c r="B405" s="27" t="s">
        <v>17</v>
      </c>
      <c r="C405" s="27" t="s">
        <v>15</v>
      </c>
      <c r="D405" s="27" t="s">
        <v>10</v>
      </c>
      <c r="E405" s="27" t="s">
        <v>7</v>
      </c>
      <c r="F405" s="28">
        <v>46</v>
      </c>
      <c r="G405" s="29">
        <v>48.31</v>
      </c>
      <c r="H405" s="40">
        <v>41614</v>
      </c>
      <c r="I405" s="27" t="s">
        <v>12</v>
      </c>
      <c r="J405" s="30"/>
      <c r="K405" s="30" t="s">
        <v>11</v>
      </c>
      <c r="L405" s="30">
        <v>0.44</v>
      </c>
      <c r="M405" s="27">
        <v>5</v>
      </c>
      <c r="N405" s="31" t="str">
        <f>VLOOKUP(L405,Güteklasse!$B$4:$C$8,2)</f>
        <v>B</v>
      </c>
      <c r="O405" s="27" t="str">
        <f>VLOOKUP(I405,Händleradressen!$B$3:$E$6,4,0)</f>
        <v>Hamburg</v>
      </c>
      <c r="P405" s="29">
        <f t="shared" si="18"/>
        <v>2222.2600000000002</v>
      </c>
      <c r="Q405" s="29">
        <f t="shared" si="19"/>
        <v>422.22940000000006</v>
      </c>
      <c r="R405" s="29">
        <f t="shared" si="20"/>
        <v>2644.4894000000004</v>
      </c>
    </row>
    <row r="406" spans="1:18" x14ac:dyDescent="0.25">
      <c r="A406" s="32">
        <v>318</v>
      </c>
      <c r="B406" s="33" t="s">
        <v>18</v>
      </c>
      <c r="C406" s="27" t="s">
        <v>5</v>
      </c>
      <c r="D406" s="27" t="s">
        <v>13</v>
      </c>
      <c r="E406" s="27" t="s">
        <v>7</v>
      </c>
      <c r="F406" s="28">
        <v>21</v>
      </c>
      <c r="G406" s="29">
        <v>48.36</v>
      </c>
      <c r="H406" s="40">
        <v>41615</v>
      </c>
      <c r="I406" s="27" t="s">
        <v>12</v>
      </c>
      <c r="J406" s="30" t="s">
        <v>11</v>
      </c>
      <c r="K406" s="30"/>
      <c r="L406" s="30">
        <v>0.53</v>
      </c>
      <c r="M406" s="27">
        <v>3</v>
      </c>
      <c r="N406" s="31" t="str">
        <f>VLOOKUP(L406,Güteklasse!$B$4:$C$8,2)</f>
        <v>C</v>
      </c>
      <c r="O406" s="27" t="str">
        <f>VLOOKUP(I406,Händleradressen!$B$3:$E$6,4,0)</f>
        <v>Hamburg</v>
      </c>
      <c r="P406" s="29">
        <f t="shared" si="18"/>
        <v>1015.56</v>
      </c>
      <c r="Q406" s="29">
        <f t="shared" si="19"/>
        <v>192.9564</v>
      </c>
      <c r="R406" s="29">
        <f t="shared" si="20"/>
        <v>1208.5164</v>
      </c>
    </row>
    <row r="407" spans="1:18" x14ac:dyDescent="0.25">
      <c r="A407" s="34">
        <v>81</v>
      </c>
      <c r="B407" s="27" t="s">
        <v>18</v>
      </c>
      <c r="C407" s="27" t="s">
        <v>5</v>
      </c>
      <c r="D407" s="27" t="s">
        <v>74</v>
      </c>
      <c r="E407" s="27" t="s">
        <v>7</v>
      </c>
      <c r="F407" s="28">
        <v>45</v>
      </c>
      <c r="G407" s="29">
        <v>48.4</v>
      </c>
      <c r="H407" s="40">
        <v>41616</v>
      </c>
      <c r="I407" s="27" t="s">
        <v>12</v>
      </c>
      <c r="J407" s="30" t="s">
        <v>11</v>
      </c>
      <c r="K407" s="30" t="s">
        <v>11</v>
      </c>
      <c r="L407" s="30">
        <v>0.14000000000000001</v>
      </c>
      <c r="M407" s="27">
        <v>4</v>
      </c>
      <c r="N407" s="31" t="str">
        <f>VLOOKUP(L407,Güteklasse!$B$4:$C$8,2)</f>
        <v>A</v>
      </c>
      <c r="O407" s="27" t="str">
        <f>VLOOKUP(I407,Händleradressen!$B$3:$E$6,4,0)</f>
        <v>Hamburg</v>
      </c>
      <c r="P407" s="29">
        <f t="shared" si="18"/>
        <v>2178</v>
      </c>
      <c r="Q407" s="29">
        <f t="shared" si="19"/>
        <v>413.82</v>
      </c>
      <c r="R407" s="29">
        <f t="shared" si="20"/>
        <v>2591.8200000000002</v>
      </c>
    </row>
    <row r="408" spans="1:18" x14ac:dyDescent="0.25">
      <c r="A408" s="26">
        <v>220</v>
      </c>
      <c r="B408" s="27" t="s">
        <v>17</v>
      </c>
      <c r="C408" s="27" t="s">
        <v>5</v>
      </c>
      <c r="D408" s="27" t="s">
        <v>13</v>
      </c>
      <c r="E408" s="27" t="s">
        <v>7</v>
      </c>
      <c r="F408" s="28">
        <v>1111</v>
      </c>
      <c r="G408" s="29">
        <v>48.4</v>
      </c>
      <c r="H408" s="40">
        <v>41617</v>
      </c>
      <c r="I408" s="27" t="s">
        <v>8</v>
      </c>
      <c r="J408" s="30" t="s">
        <v>11</v>
      </c>
      <c r="K408" s="30"/>
      <c r="L408" s="30">
        <v>0.36</v>
      </c>
      <c r="M408" s="27">
        <v>2</v>
      </c>
      <c r="N408" s="31" t="str">
        <f>VLOOKUP(L408,Güteklasse!$B$4:$C$8,2)</f>
        <v>B</v>
      </c>
      <c r="O408" s="27" t="str">
        <f>VLOOKUP(I408,Händleradressen!$B$3:$E$6,4,0)</f>
        <v>Düsseldorf</v>
      </c>
      <c r="P408" s="29">
        <f t="shared" si="18"/>
        <v>53772.4</v>
      </c>
      <c r="Q408" s="29">
        <f t="shared" si="19"/>
        <v>10216.756000000001</v>
      </c>
      <c r="R408" s="29">
        <f t="shared" si="20"/>
        <v>63989.156000000003</v>
      </c>
    </row>
    <row r="409" spans="1:18" x14ac:dyDescent="0.25">
      <c r="A409" s="26">
        <v>579</v>
      </c>
      <c r="B409" s="27" t="s">
        <v>0</v>
      </c>
      <c r="C409" s="27" t="s">
        <v>1</v>
      </c>
      <c r="D409" s="27" t="s">
        <v>6</v>
      </c>
      <c r="E409" s="27" t="s">
        <v>7</v>
      </c>
      <c r="F409" s="28">
        <v>2634</v>
      </c>
      <c r="G409" s="29">
        <v>48.41</v>
      </c>
      <c r="H409" s="40">
        <v>41618</v>
      </c>
      <c r="I409" s="27" t="s">
        <v>8</v>
      </c>
      <c r="J409" s="30" t="s">
        <v>11</v>
      </c>
      <c r="K409" s="30"/>
      <c r="L409" s="30">
        <v>0.97</v>
      </c>
      <c r="M409" s="27">
        <v>3</v>
      </c>
      <c r="N409" s="31" t="str">
        <f>VLOOKUP(L409,Güteklasse!$B$4:$C$8,2)</f>
        <v>E</v>
      </c>
      <c r="O409" s="27" t="str">
        <f>VLOOKUP(I409,Händleradressen!$B$3:$E$6,4,0)</f>
        <v>Düsseldorf</v>
      </c>
      <c r="P409" s="29">
        <f t="shared" si="18"/>
        <v>127511.93999999999</v>
      </c>
      <c r="Q409" s="29">
        <f t="shared" si="19"/>
        <v>24227.268599999999</v>
      </c>
      <c r="R409" s="29">
        <f t="shared" si="20"/>
        <v>151739.20859999998</v>
      </c>
    </row>
    <row r="410" spans="1:18" x14ac:dyDescent="0.25">
      <c r="A410" s="26">
        <v>534</v>
      </c>
      <c r="B410" s="27" t="s">
        <v>0</v>
      </c>
      <c r="C410" s="27" t="s">
        <v>5</v>
      </c>
      <c r="D410" s="27" t="s">
        <v>6</v>
      </c>
      <c r="E410" s="27" t="s">
        <v>7</v>
      </c>
      <c r="F410" s="28">
        <v>543</v>
      </c>
      <c r="G410" s="29">
        <v>48.45</v>
      </c>
      <c r="H410" s="40">
        <v>41619</v>
      </c>
      <c r="I410" s="27" t="s">
        <v>4</v>
      </c>
      <c r="J410" s="30" t="s">
        <v>11</v>
      </c>
      <c r="K410" s="30" t="s">
        <v>11</v>
      </c>
      <c r="L410" s="30">
        <v>0.91</v>
      </c>
      <c r="M410" s="27">
        <v>5</v>
      </c>
      <c r="N410" s="31" t="str">
        <f>VLOOKUP(L410,Güteklasse!$B$4:$C$8,2)</f>
        <v>E</v>
      </c>
      <c r="O410" s="27" t="str">
        <f>VLOOKUP(I410,Händleradressen!$B$3:$E$6,4,0)</f>
        <v>Köln</v>
      </c>
      <c r="P410" s="29">
        <f t="shared" si="18"/>
        <v>26308.350000000002</v>
      </c>
      <c r="Q410" s="29">
        <f t="shared" si="19"/>
        <v>4998.5865000000003</v>
      </c>
      <c r="R410" s="29">
        <f t="shared" si="20"/>
        <v>31306.936500000003</v>
      </c>
    </row>
    <row r="411" spans="1:18" x14ac:dyDescent="0.25">
      <c r="A411" s="26">
        <v>366</v>
      </c>
      <c r="B411" s="27" t="s">
        <v>17</v>
      </c>
      <c r="C411" s="27" t="s">
        <v>15</v>
      </c>
      <c r="D411" s="27" t="s">
        <v>13</v>
      </c>
      <c r="E411" s="27" t="s">
        <v>7</v>
      </c>
      <c r="F411" s="28">
        <v>32</v>
      </c>
      <c r="G411" s="29">
        <v>48.48</v>
      </c>
      <c r="H411" s="40">
        <v>41620</v>
      </c>
      <c r="I411" s="27" t="s">
        <v>14</v>
      </c>
      <c r="J411" s="30" t="s">
        <v>11</v>
      </c>
      <c r="K411" s="30"/>
      <c r="L411" s="30">
        <v>0.6</v>
      </c>
      <c r="M411" s="27">
        <v>2</v>
      </c>
      <c r="N411" s="31" t="str">
        <f>VLOOKUP(L411,Güteklasse!$B$4:$C$8,2)</f>
        <v>D</v>
      </c>
      <c r="O411" s="27" t="str">
        <f>VLOOKUP(I411,Händleradressen!$B$3:$E$6,4,0)</f>
        <v>München</v>
      </c>
      <c r="P411" s="29">
        <f t="shared" si="18"/>
        <v>1551.36</v>
      </c>
      <c r="Q411" s="29">
        <f t="shared" si="19"/>
        <v>294.75839999999999</v>
      </c>
      <c r="R411" s="29">
        <f t="shared" si="20"/>
        <v>1846.1183999999998</v>
      </c>
    </row>
    <row r="412" spans="1:18" x14ac:dyDescent="0.25">
      <c r="A412" s="26">
        <v>536</v>
      </c>
      <c r="B412" s="27" t="s">
        <v>18</v>
      </c>
      <c r="C412" s="27" t="s">
        <v>15</v>
      </c>
      <c r="D412" s="27" t="s">
        <v>74</v>
      </c>
      <c r="E412" s="27" t="s">
        <v>7</v>
      </c>
      <c r="F412" s="28">
        <v>23</v>
      </c>
      <c r="G412" s="29">
        <v>48.49</v>
      </c>
      <c r="H412" s="40">
        <v>41621</v>
      </c>
      <c r="I412" s="27" t="s">
        <v>14</v>
      </c>
      <c r="J412" s="30" t="s">
        <v>11</v>
      </c>
      <c r="K412" s="30" t="s">
        <v>11</v>
      </c>
      <c r="L412" s="30">
        <v>0.91</v>
      </c>
      <c r="M412" s="27">
        <v>3</v>
      </c>
      <c r="N412" s="31" t="str">
        <f>VLOOKUP(L412,Güteklasse!$B$4:$C$8,2)</f>
        <v>E</v>
      </c>
      <c r="O412" s="27" t="str">
        <f>VLOOKUP(I412,Händleradressen!$B$3:$E$6,4,0)</f>
        <v>München</v>
      </c>
      <c r="P412" s="29">
        <f t="shared" si="18"/>
        <v>1115.27</v>
      </c>
      <c r="Q412" s="29">
        <f t="shared" si="19"/>
        <v>211.90129999999999</v>
      </c>
      <c r="R412" s="29">
        <f t="shared" si="20"/>
        <v>1327.1713</v>
      </c>
    </row>
    <row r="413" spans="1:18" x14ac:dyDescent="0.25">
      <c r="A413" s="26">
        <v>219</v>
      </c>
      <c r="B413" s="27" t="s">
        <v>17</v>
      </c>
      <c r="C413" s="27" t="s">
        <v>5</v>
      </c>
      <c r="D413" s="27" t="s">
        <v>2</v>
      </c>
      <c r="E413" s="27" t="s">
        <v>7</v>
      </c>
      <c r="F413" s="28">
        <v>23</v>
      </c>
      <c r="G413" s="29">
        <v>48.57</v>
      </c>
      <c r="H413" s="40">
        <v>41622</v>
      </c>
      <c r="I413" s="27" t="s">
        <v>12</v>
      </c>
      <c r="J413" s="30" t="s">
        <v>11</v>
      </c>
      <c r="K413" s="30" t="s">
        <v>11</v>
      </c>
      <c r="L413" s="30">
        <v>0.36</v>
      </c>
      <c r="M413" s="27">
        <v>1</v>
      </c>
      <c r="N413" s="31" t="str">
        <f>VLOOKUP(L413,Güteklasse!$B$4:$C$8,2)</f>
        <v>B</v>
      </c>
      <c r="O413" s="27" t="str">
        <f>VLOOKUP(I413,Händleradressen!$B$3:$E$6,4,0)</f>
        <v>Hamburg</v>
      </c>
      <c r="P413" s="29">
        <f t="shared" si="18"/>
        <v>1117.1099999999999</v>
      </c>
      <c r="Q413" s="29">
        <f t="shared" si="19"/>
        <v>212.25089999999997</v>
      </c>
      <c r="R413" s="29">
        <f t="shared" si="20"/>
        <v>1329.3608999999999</v>
      </c>
    </row>
    <row r="414" spans="1:18" x14ac:dyDescent="0.25">
      <c r="A414" s="26">
        <v>112</v>
      </c>
      <c r="B414" s="27" t="s">
        <v>18</v>
      </c>
      <c r="C414" s="27" t="s">
        <v>9</v>
      </c>
      <c r="D414" s="27" t="s">
        <v>10</v>
      </c>
      <c r="E414" s="27" t="s">
        <v>7</v>
      </c>
      <c r="F414" s="28">
        <v>39</v>
      </c>
      <c r="G414" s="29">
        <v>48.58</v>
      </c>
      <c r="H414" s="40">
        <v>41623</v>
      </c>
      <c r="I414" s="27" t="s">
        <v>12</v>
      </c>
      <c r="J414" s="30" t="s">
        <v>11</v>
      </c>
      <c r="K414" s="30"/>
      <c r="L414" s="30">
        <v>0.2</v>
      </c>
      <c r="M414" s="27">
        <v>4</v>
      </c>
      <c r="N414" s="31" t="str">
        <f>VLOOKUP(L414,Güteklasse!$B$4:$C$8,2)</f>
        <v>A</v>
      </c>
      <c r="O414" s="27" t="str">
        <f>VLOOKUP(I414,Händleradressen!$B$3:$E$6,4,0)</f>
        <v>Hamburg</v>
      </c>
      <c r="P414" s="29">
        <f t="shared" si="18"/>
        <v>1894.62</v>
      </c>
      <c r="Q414" s="29">
        <f t="shared" si="19"/>
        <v>359.9778</v>
      </c>
      <c r="R414" s="29">
        <f t="shared" si="20"/>
        <v>2254.5978</v>
      </c>
    </row>
    <row r="415" spans="1:18" x14ac:dyDescent="0.25">
      <c r="A415" s="26">
        <v>256</v>
      </c>
      <c r="B415" s="27" t="s">
        <v>0</v>
      </c>
      <c r="C415" s="27" t="s">
        <v>9</v>
      </c>
      <c r="D415" s="27" t="s">
        <v>13</v>
      </c>
      <c r="E415" s="27" t="s">
        <v>7</v>
      </c>
      <c r="F415" s="28">
        <v>345</v>
      </c>
      <c r="G415" s="29">
        <v>48.64</v>
      </c>
      <c r="H415" s="40">
        <v>41624</v>
      </c>
      <c r="I415" s="27" t="s">
        <v>4</v>
      </c>
      <c r="J415" s="30" t="s">
        <v>11</v>
      </c>
      <c r="K415" s="30"/>
      <c r="L415" s="30">
        <v>0.41</v>
      </c>
      <c r="M415" s="27">
        <v>4</v>
      </c>
      <c r="N415" s="31" t="str">
        <f>VLOOKUP(L415,Güteklasse!$B$4:$C$8,2)</f>
        <v>B</v>
      </c>
      <c r="O415" s="27" t="str">
        <f>VLOOKUP(I415,Händleradressen!$B$3:$E$6,4,0)</f>
        <v>Köln</v>
      </c>
      <c r="P415" s="29">
        <f t="shared" si="18"/>
        <v>16780.8</v>
      </c>
      <c r="Q415" s="29">
        <f t="shared" si="19"/>
        <v>3188.3519999999999</v>
      </c>
      <c r="R415" s="29">
        <f t="shared" si="20"/>
        <v>19969.151999999998</v>
      </c>
    </row>
    <row r="416" spans="1:18" x14ac:dyDescent="0.25">
      <c r="A416" s="26">
        <v>228</v>
      </c>
      <c r="B416" s="27" t="s">
        <v>17</v>
      </c>
      <c r="C416" s="27" t="s">
        <v>15</v>
      </c>
      <c r="D416" s="27" t="s">
        <v>13</v>
      </c>
      <c r="E416" s="27" t="s">
        <v>7</v>
      </c>
      <c r="F416" s="28">
        <v>9496</v>
      </c>
      <c r="G416" s="29">
        <v>48.64</v>
      </c>
      <c r="H416" s="40">
        <v>41625</v>
      </c>
      <c r="I416" s="27" t="s">
        <v>12</v>
      </c>
      <c r="J416" s="30" t="s">
        <v>11</v>
      </c>
      <c r="K416" s="30" t="s">
        <v>11</v>
      </c>
      <c r="L416" s="30">
        <v>0.37</v>
      </c>
      <c r="M416" s="27">
        <v>4</v>
      </c>
      <c r="N416" s="31" t="str">
        <f>VLOOKUP(L416,Güteklasse!$B$4:$C$8,2)</f>
        <v>B</v>
      </c>
      <c r="O416" s="27" t="str">
        <f>VLOOKUP(I416,Händleradressen!$B$3:$E$6,4,0)</f>
        <v>Hamburg</v>
      </c>
      <c r="P416" s="29">
        <f t="shared" si="18"/>
        <v>461885.44</v>
      </c>
      <c r="Q416" s="29">
        <f t="shared" si="19"/>
        <v>87758.233600000007</v>
      </c>
      <c r="R416" s="29">
        <f t="shared" si="20"/>
        <v>549643.67359999998</v>
      </c>
    </row>
    <row r="417" spans="1:18" x14ac:dyDescent="0.25">
      <c r="A417" s="26">
        <v>478</v>
      </c>
      <c r="B417" s="27" t="s">
        <v>18</v>
      </c>
      <c r="C417" s="27" t="s">
        <v>15</v>
      </c>
      <c r="D417" s="27" t="s">
        <v>74</v>
      </c>
      <c r="E417" s="27" t="s">
        <v>7</v>
      </c>
      <c r="F417" s="28">
        <v>14</v>
      </c>
      <c r="G417" s="29">
        <v>48.68</v>
      </c>
      <c r="H417" s="40">
        <v>41626</v>
      </c>
      <c r="I417" s="27" t="s">
        <v>12</v>
      </c>
      <c r="J417" s="30" t="s">
        <v>11</v>
      </c>
      <c r="K417" s="30" t="s">
        <v>11</v>
      </c>
      <c r="L417" s="30">
        <v>0.82</v>
      </c>
      <c r="M417" s="27">
        <v>4</v>
      </c>
      <c r="N417" s="31" t="str">
        <f>VLOOKUP(L417,Güteklasse!$B$4:$C$8,2)</f>
        <v>D</v>
      </c>
      <c r="O417" s="27" t="str">
        <f>VLOOKUP(I417,Händleradressen!$B$3:$E$6,4,0)</f>
        <v>Hamburg</v>
      </c>
      <c r="P417" s="29">
        <f t="shared" si="18"/>
        <v>681.52</v>
      </c>
      <c r="Q417" s="29">
        <f t="shared" si="19"/>
        <v>129.4888</v>
      </c>
      <c r="R417" s="29">
        <f t="shared" si="20"/>
        <v>811.00879999999995</v>
      </c>
    </row>
    <row r="418" spans="1:18" x14ac:dyDescent="0.25">
      <c r="A418" s="26">
        <v>150</v>
      </c>
      <c r="B418" s="27" t="s">
        <v>17</v>
      </c>
      <c r="C418" s="27" t="s">
        <v>9</v>
      </c>
      <c r="D418" s="27" t="s">
        <v>16</v>
      </c>
      <c r="E418" s="27" t="s">
        <v>7</v>
      </c>
      <c r="F418" s="28">
        <v>44</v>
      </c>
      <c r="G418" s="29">
        <v>48.71</v>
      </c>
      <c r="H418" s="40">
        <v>41627</v>
      </c>
      <c r="I418" s="27" t="s">
        <v>4</v>
      </c>
      <c r="J418" s="30" t="s">
        <v>11</v>
      </c>
      <c r="K418" s="30"/>
      <c r="L418" s="30">
        <v>0.25</v>
      </c>
      <c r="M418" s="27">
        <v>2</v>
      </c>
      <c r="N418" s="31" t="str">
        <f>VLOOKUP(L418,Güteklasse!$B$4:$C$8,2)</f>
        <v>A</v>
      </c>
      <c r="O418" s="27" t="str">
        <f>VLOOKUP(I418,Händleradressen!$B$3:$E$6,4,0)</f>
        <v>Köln</v>
      </c>
      <c r="P418" s="29">
        <f t="shared" si="18"/>
        <v>2143.2400000000002</v>
      </c>
      <c r="Q418" s="29">
        <f t="shared" si="19"/>
        <v>407.21560000000005</v>
      </c>
      <c r="R418" s="29">
        <f t="shared" si="20"/>
        <v>2550.4556000000002</v>
      </c>
    </row>
    <row r="419" spans="1:18" x14ac:dyDescent="0.25">
      <c r="A419" s="26">
        <v>50</v>
      </c>
      <c r="B419" s="27" t="s">
        <v>17</v>
      </c>
      <c r="C419" s="27" t="s">
        <v>5</v>
      </c>
      <c r="D419" s="27" t="s">
        <v>2</v>
      </c>
      <c r="E419" s="27" t="s">
        <v>7</v>
      </c>
      <c r="F419" s="28">
        <v>39</v>
      </c>
      <c r="G419" s="29">
        <v>48.79</v>
      </c>
      <c r="H419" s="40">
        <v>41628</v>
      </c>
      <c r="I419" s="27" t="s">
        <v>8</v>
      </c>
      <c r="J419" s="30" t="s">
        <v>11</v>
      </c>
      <c r="K419" s="30" t="s">
        <v>11</v>
      </c>
      <c r="L419" s="30">
        <v>0.04</v>
      </c>
      <c r="M419" s="27">
        <v>3</v>
      </c>
      <c r="N419" s="31" t="str">
        <f>VLOOKUP(L419,Güteklasse!$B$4:$C$8,2)</f>
        <v>A</v>
      </c>
      <c r="O419" s="27" t="str">
        <f>VLOOKUP(I419,Händleradressen!$B$3:$E$6,4,0)</f>
        <v>Düsseldorf</v>
      </c>
      <c r="P419" s="29">
        <f t="shared" si="18"/>
        <v>1902.81</v>
      </c>
      <c r="Q419" s="29">
        <f t="shared" si="19"/>
        <v>361.53390000000002</v>
      </c>
      <c r="R419" s="29">
        <f t="shared" si="20"/>
        <v>2264.3438999999998</v>
      </c>
    </row>
    <row r="420" spans="1:18" x14ac:dyDescent="0.25">
      <c r="A420" s="26">
        <v>434</v>
      </c>
      <c r="B420" s="27" t="s">
        <v>17</v>
      </c>
      <c r="C420" s="27" t="s">
        <v>5</v>
      </c>
      <c r="D420" s="27" t="s">
        <v>16</v>
      </c>
      <c r="E420" s="27" t="s">
        <v>7</v>
      </c>
      <c r="F420" s="28">
        <v>40</v>
      </c>
      <c r="G420" s="29">
        <v>48.8</v>
      </c>
      <c r="H420" s="40">
        <v>41629</v>
      </c>
      <c r="I420" s="27" t="s">
        <v>14</v>
      </c>
      <c r="J420" s="30" t="s">
        <v>11</v>
      </c>
      <c r="K420" s="30"/>
      <c r="L420" s="30">
        <v>0.72</v>
      </c>
      <c r="M420" s="27">
        <v>1</v>
      </c>
      <c r="N420" s="31" t="str">
        <f>VLOOKUP(L420,Güteklasse!$B$4:$C$8,2)</f>
        <v>D</v>
      </c>
      <c r="O420" s="27" t="str">
        <f>VLOOKUP(I420,Händleradressen!$B$3:$E$6,4,0)</f>
        <v>München</v>
      </c>
      <c r="P420" s="29">
        <f t="shared" si="18"/>
        <v>1952</v>
      </c>
      <c r="Q420" s="29">
        <f t="shared" si="19"/>
        <v>370.88</v>
      </c>
      <c r="R420" s="29">
        <f t="shared" si="20"/>
        <v>2322.88</v>
      </c>
    </row>
    <row r="421" spans="1:18" x14ac:dyDescent="0.25">
      <c r="A421" s="26">
        <v>174</v>
      </c>
      <c r="B421" s="27" t="s">
        <v>18</v>
      </c>
      <c r="C421" s="27" t="s">
        <v>15</v>
      </c>
      <c r="D421" s="27" t="s">
        <v>10</v>
      </c>
      <c r="E421" s="27" t="s">
        <v>7</v>
      </c>
      <c r="F421" s="28">
        <v>42</v>
      </c>
      <c r="G421" s="29">
        <v>48.83</v>
      </c>
      <c r="H421" s="40">
        <v>41630</v>
      </c>
      <c r="I421" s="27" t="s">
        <v>8</v>
      </c>
      <c r="J421" s="30" t="s">
        <v>11</v>
      </c>
      <c r="K421" s="30"/>
      <c r="L421" s="30">
        <v>0.3</v>
      </c>
      <c r="M421" s="27">
        <v>1</v>
      </c>
      <c r="N421" s="31" t="str">
        <f>VLOOKUP(L421,Güteklasse!$B$4:$C$8,2)</f>
        <v>A</v>
      </c>
      <c r="O421" s="27" t="str">
        <f>VLOOKUP(I421,Händleradressen!$B$3:$E$6,4,0)</f>
        <v>Düsseldorf</v>
      </c>
      <c r="P421" s="29">
        <f t="shared" si="18"/>
        <v>2050.86</v>
      </c>
      <c r="Q421" s="29">
        <f t="shared" si="19"/>
        <v>389.66340000000002</v>
      </c>
      <c r="R421" s="29">
        <f t="shared" si="20"/>
        <v>2440.5234</v>
      </c>
    </row>
    <row r="422" spans="1:18" x14ac:dyDescent="0.25">
      <c r="A422" s="26">
        <v>188</v>
      </c>
      <c r="B422" s="27" t="s">
        <v>0</v>
      </c>
      <c r="C422" s="27" t="s">
        <v>15</v>
      </c>
      <c r="D422" s="27" t="s">
        <v>13</v>
      </c>
      <c r="E422" s="27" t="s">
        <v>7</v>
      </c>
      <c r="F422" s="28">
        <v>1235</v>
      </c>
      <c r="G422" s="29">
        <v>48.9</v>
      </c>
      <c r="H422" s="40">
        <v>41631</v>
      </c>
      <c r="I422" s="27" t="s">
        <v>4</v>
      </c>
      <c r="J422" s="30" t="s">
        <v>11</v>
      </c>
      <c r="K422" s="30"/>
      <c r="L422" s="30">
        <v>0.33</v>
      </c>
      <c r="M422" s="27">
        <v>5</v>
      </c>
      <c r="N422" s="31" t="str">
        <f>VLOOKUP(L422,Güteklasse!$B$4:$C$8,2)</f>
        <v>A</v>
      </c>
      <c r="O422" s="27" t="str">
        <f>VLOOKUP(I422,Händleradressen!$B$3:$E$6,4,0)</f>
        <v>Köln</v>
      </c>
      <c r="P422" s="29">
        <f t="shared" si="18"/>
        <v>60391.5</v>
      </c>
      <c r="Q422" s="29">
        <f t="shared" si="19"/>
        <v>11474.385</v>
      </c>
      <c r="R422" s="29">
        <f t="shared" si="20"/>
        <v>71865.884999999995</v>
      </c>
    </row>
    <row r="423" spans="1:18" x14ac:dyDescent="0.25">
      <c r="A423" s="26">
        <v>229</v>
      </c>
      <c r="B423" s="27" t="s">
        <v>0</v>
      </c>
      <c r="C423" s="27" t="s">
        <v>15</v>
      </c>
      <c r="D423" s="27" t="s">
        <v>13</v>
      </c>
      <c r="E423" s="27" t="s">
        <v>7</v>
      </c>
      <c r="F423" s="28">
        <v>1234</v>
      </c>
      <c r="G423" s="29">
        <v>48.9</v>
      </c>
      <c r="H423" s="40">
        <v>41632</v>
      </c>
      <c r="I423" s="27" t="s">
        <v>12</v>
      </c>
      <c r="J423" s="30" t="s">
        <v>11</v>
      </c>
      <c r="K423" s="30" t="s">
        <v>11</v>
      </c>
      <c r="L423" s="30">
        <v>0.38</v>
      </c>
      <c r="M423" s="27">
        <v>4</v>
      </c>
      <c r="N423" s="31" t="str">
        <f>VLOOKUP(L423,Güteklasse!$B$4:$C$8,2)</f>
        <v>B</v>
      </c>
      <c r="O423" s="27" t="str">
        <f>VLOOKUP(I423,Händleradressen!$B$3:$E$6,4,0)</f>
        <v>Hamburg</v>
      </c>
      <c r="P423" s="29">
        <f t="shared" si="18"/>
        <v>60342.6</v>
      </c>
      <c r="Q423" s="29">
        <f t="shared" si="19"/>
        <v>11465.093999999999</v>
      </c>
      <c r="R423" s="29">
        <f t="shared" si="20"/>
        <v>71807.694000000003</v>
      </c>
    </row>
    <row r="424" spans="1:18" x14ac:dyDescent="0.25">
      <c r="A424" s="26">
        <v>360</v>
      </c>
      <c r="B424" s="27" t="s">
        <v>17</v>
      </c>
      <c r="C424" s="27" t="s">
        <v>9</v>
      </c>
      <c r="D424" s="27" t="s">
        <v>16</v>
      </c>
      <c r="E424" s="27" t="s">
        <v>7</v>
      </c>
      <c r="F424" s="28">
        <v>49</v>
      </c>
      <c r="G424" s="29">
        <v>49.01</v>
      </c>
      <c r="H424" s="40">
        <v>41633</v>
      </c>
      <c r="I424" s="27" t="s">
        <v>12</v>
      </c>
      <c r="J424" s="30" t="s">
        <v>11</v>
      </c>
      <c r="K424" s="30"/>
      <c r="L424" s="30">
        <v>0.59</v>
      </c>
      <c r="M424" s="27">
        <v>1</v>
      </c>
      <c r="N424" s="31" t="str">
        <f>VLOOKUP(L424,Güteklasse!$B$4:$C$8,2)</f>
        <v>D</v>
      </c>
      <c r="O424" s="27" t="str">
        <f>VLOOKUP(I424,Händleradressen!$B$3:$E$6,4,0)</f>
        <v>Hamburg</v>
      </c>
      <c r="P424" s="29">
        <f t="shared" si="18"/>
        <v>2401.4899999999998</v>
      </c>
      <c r="Q424" s="29">
        <f t="shared" si="19"/>
        <v>456.28309999999999</v>
      </c>
      <c r="R424" s="29">
        <f t="shared" si="20"/>
        <v>2857.7730999999999</v>
      </c>
    </row>
    <row r="425" spans="1:18" x14ac:dyDescent="0.25">
      <c r="A425" s="26">
        <v>385</v>
      </c>
      <c r="B425" s="27" t="s">
        <v>17</v>
      </c>
      <c r="C425" s="27" t="s">
        <v>15</v>
      </c>
      <c r="D425" s="27" t="s">
        <v>16</v>
      </c>
      <c r="E425" s="27" t="s">
        <v>7</v>
      </c>
      <c r="F425" s="28">
        <v>18</v>
      </c>
      <c r="G425" s="29">
        <v>49.05</v>
      </c>
      <c r="H425" s="40">
        <v>41634</v>
      </c>
      <c r="I425" s="27" t="s">
        <v>4</v>
      </c>
      <c r="J425" s="30" t="s">
        <v>11</v>
      </c>
      <c r="K425" s="30"/>
      <c r="L425" s="30">
        <v>0.63</v>
      </c>
      <c r="M425" s="27">
        <v>4</v>
      </c>
      <c r="N425" s="31" t="str">
        <f>VLOOKUP(L425,Güteklasse!$B$4:$C$8,2)</f>
        <v>D</v>
      </c>
      <c r="O425" s="27" t="str">
        <f>VLOOKUP(I425,Händleradressen!$B$3:$E$6,4,0)</f>
        <v>Köln</v>
      </c>
      <c r="P425" s="29">
        <f t="shared" si="18"/>
        <v>882.9</v>
      </c>
      <c r="Q425" s="29">
        <f t="shared" si="19"/>
        <v>167.751</v>
      </c>
      <c r="R425" s="29">
        <f t="shared" si="20"/>
        <v>1050.6510000000001</v>
      </c>
    </row>
    <row r="426" spans="1:18" x14ac:dyDescent="0.25">
      <c r="A426" s="26">
        <v>446</v>
      </c>
      <c r="B426" s="27" t="s">
        <v>0</v>
      </c>
      <c r="C426" s="27" t="s">
        <v>9</v>
      </c>
      <c r="D426" s="27" t="s">
        <v>6</v>
      </c>
      <c r="E426" s="27" t="s">
        <v>7</v>
      </c>
      <c r="F426" s="28">
        <v>5161</v>
      </c>
      <c r="G426" s="29">
        <v>49.06</v>
      </c>
      <c r="H426" s="40">
        <v>41635</v>
      </c>
      <c r="I426" s="27" t="s">
        <v>12</v>
      </c>
      <c r="J426" s="30" t="s">
        <v>11</v>
      </c>
      <c r="K426" s="30"/>
      <c r="L426" s="30">
        <v>0.75</v>
      </c>
      <c r="M426" s="27">
        <v>4</v>
      </c>
      <c r="N426" s="31" t="str">
        <f>VLOOKUP(L426,Güteklasse!$B$4:$C$8,2)</f>
        <v>D</v>
      </c>
      <c r="O426" s="27" t="str">
        <f>VLOOKUP(I426,Händleradressen!$B$3:$E$6,4,0)</f>
        <v>Hamburg</v>
      </c>
      <c r="P426" s="29">
        <f t="shared" si="18"/>
        <v>253198.66</v>
      </c>
      <c r="Q426" s="29">
        <f t="shared" si="19"/>
        <v>48107.7454</v>
      </c>
      <c r="R426" s="29">
        <f t="shared" si="20"/>
        <v>301306.40539999999</v>
      </c>
    </row>
    <row r="427" spans="1:18" x14ac:dyDescent="0.25">
      <c r="A427" s="26">
        <v>51</v>
      </c>
      <c r="B427" s="27" t="s">
        <v>18</v>
      </c>
      <c r="C427" s="27" t="s">
        <v>5</v>
      </c>
      <c r="D427" s="27" t="s">
        <v>16</v>
      </c>
      <c r="E427" s="27" t="s">
        <v>7</v>
      </c>
      <c r="F427" s="28">
        <v>42</v>
      </c>
      <c r="G427" s="29">
        <v>49.1</v>
      </c>
      <c r="H427" s="40">
        <v>41636</v>
      </c>
      <c r="I427" s="27" t="s">
        <v>4</v>
      </c>
      <c r="J427" s="30" t="s">
        <v>11</v>
      </c>
      <c r="K427" s="30"/>
      <c r="L427" s="30">
        <v>0.04</v>
      </c>
      <c r="M427" s="27">
        <v>4</v>
      </c>
      <c r="N427" s="31" t="str">
        <f>VLOOKUP(L427,Güteklasse!$B$4:$C$8,2)</f>
        <v>A</v>
      </c>
      <c r="O427" s="27" t="str">
        <f>VLOOKUP(I427,Händleradressen!$B$3:$E$6,4,0)</f>
        <v>Köln</v>
      </c>
      <c r="P427" s="29">
        <f t="shared" si="18"/>
        <v>2062.2000000000003</v>
      </c>
      <c r="Q427" s="29">
        <f t="shared" si="19"/>
        <v>391.81800000000004</v>
      </c>
      <c r="R427" s="29">
        <f t="shared" si="20"/>
        <v>2454.0180000000005</v>
      </c>
    </row>
    <row r="428" spans="1:18" x14ac:dyDescent="0.25">
      <c r="A428" s="26">
        <v>125</v>
      </c>
      <c r="B428" s="27" t="s">
        <v>17</v>
      </c>
      <c r="C428" s="27" t="s">
        <v>15</v>
      </c>
      <c r="D428" s="27" t="s">
        <v>13</v>
      </c>
      <c r="E428" s="27" t="s">
        <v>7</v>
      </c>
      <c r="F428" s="28">
        <v>32</v>
      </c>
      <c r="G428" s="29">
        <v>49.1</v>
      </c>
      <c r="H428" s="40">
        <v>41637</v>
      </c>
      <c r="I428" s="27" t="s">
        <v>4</v>
      </c>
      <c r="J428" s="30" t="s">
        <v>11</v>
      </c>
      <c r="K428" s="30" t="s">
        <v>11</v>
      </c>
      <c r="L428" s="30">
        <v>0.21</v>
      </c>
      <c r="M428" s="27">
        <v>3</v>
      </c>
      <c r="N428" s="31" t="str">
        <f>VLOOKUP(L428,Güteklasse!$B$4:$C$8,2)</f>
        <v>A</v>
      </c>
      <c r="O428" s="27" t="str">
        <f>VLOOKUP(I428,Händleradressen!$B$3:$E$6,4,0)</f>
        <v>Köln</v>
      </c>
      <c r="P428" s="29">
        <f t="shared" si="18"/>
        <v>1571.2</v>
      </c>
      <c r="Q428" s="29">
        <f t="shared" si="19"/>
        <v>298.52800000000002</v>
      </c>
      <c r="R428" s="29">
        <f t="shared" si="20"/>
        <v>1869.7280000000001</v>
      </c>
    </row>
    <row r="429" spans="1:18" x14ac:dyDescent="0.25">
      <c r="A429" s="26">
        <v>324</v>
      </c>
      <c r="B429" s="27" t="s">
        <v>18</v>
      </c>
      <c r="C429" s="27" t="s">
        <v>9</v>
      </c>
      <c r="D429" s="27" t="s">
        <v>10</v>
      </c>
      <c r="E429" s="27" t="s">
        <v>3</v>
      </c>
      <c r="F429" s="28">
        <v>871</v>
      </c>
      <c r="G429" s="29">
        <v>0.52</v>
      </c>
      <c r="H429" s="40">
        <v>41638</v>
      </c>
      <c r="I429" s="27" t="s">
        <v>14</v>
      </c>
      <c r="J429" s="30" t="s">
        <v>11</v>
      </c>
      <c r="K429" s="30"/>
      <c r="L429" s="30">
        <v>0.54</v>
      </c>
      <c r="M429" s="27">
        <v>4</v>
      </c>
      <c r="N429" s="31" t="str">
        <f>VLOOKUP(L429,Güteklasse!$B$4:$C$8,2)</f>
        <v>C</v>
      </c>
      <c r="O429" s="27" t="str">
        <f>VLOOKUP(I429,Händleradressen!$B$3:$E$6,4,0)</f>
        <v>München</v>
      </c>
      <c r="P429" s="29">
        <f t="shared" si="18"/>
        <v>452.92</v>
      </c>
      <c r="Q429" s="29">
        <f t="shared" si="19"/>
        <v>86.0548</v>
      </c>
      <c r="R429" s="29">
        <f t="shared" si="20"/>
        <v>538.97479999999996</v>
      </c>
    </row>
    <row r="430" spans="1:18" x14ac:dyDescent="0.25">
      <c r="A430" s="26">
        <v>502</v>
      </c>
      <c r="B430" s="27" t="s">
        <v>0</v>
      </c>
      <c r="C430" s="27" t="s">
        <v>9</v>
      </c>
      <c r="D430" s="27" t="s">
        <v>6</v>
      </c>
      <c r="E430" s="27" t="s">
        <v>7</v>
      </c>
      <c r="F430" s="28">
        <v>6588</v>
      </c>
      <c r="G430" s="29">
        <v>49.13</v>
      </c>
      <c r="H430" s="40">
        <v>41639</v>
      </c>
      <c r="I430" s="27" t="s">
        <v>4</v>
      </c>
      <c r="J430" s="30" t="s">
        <v>11</v>
      </c>
      <c r="K430" s="30"/>
      <c r="L430" s="30">
        <v>0.86</v>
      </c>
      <c r="M430" s="27">
        <v>3</v>
      </c>
      <c r="N430" s="31" t="str">
        <f>VLOOKUP(L430,Güteklasse!$B$4:$C$8,2)</f>
        <v>D</v>
      </c>
      <c r="O430" s="27" t="str">
        <f>VLOOKUP(I430,Händleradressen!$B$3:$E$6,4,0)</f>
        <v>Köln</v>
      </c>
      <c r="P430" s="29">
        <f t="shared" si="18"/>
        <v>323668.44</v>
      </c>
      <c r="Q430" s="29">
        <f t="shared" si="19"/>
        <v>61497.003600000004</v>
      </c>
      <c r="R430" s="29">
        <f t="shared" si="20"/>
        <v>385165.4436</v>
      </c>
    </row>
    <row r="431" spans="1:18" x14ac:dyDescent="0.25">
      <c r="A431" s="26">
        <v>105</v>
      </c>
      <c r="B431" s="27" t="s">
        <v>17</v>
      </c>
      <c r="C431" s="27" t="s">
        <v>15</v>
      </c>
      <c r="D431" s="27" t="s">
        <v>13</v>
      </c>
      <c r="E431" s="27" t="s">
        <v>7</v>
      </c>
      <c r="F431" s="28">
        <v>25</v>
      </c>
      <c r="G431" s="29">
        <v>49.13</v>
      </c>
      <c r="H431" s="40">
        <v>41640</v>
      </c>
      <c r="I431" s="27" t="s">
        <v>12</v>
      </c>
      <c r="J431" s="30" t="s">
        <v>11</v>
      </c>
      <c r="K431" s="30" t="s">
        <v>11</v>
      </c>
      <c r="L431" s="30">
        <v>0.18</v>
      </c>
      <c r="M431" s="27">
        <v>4</v>
      </c>
      <c r="N431" s="31" t="str">
        <f>VLOOKUP(L431,Güteklasse!$B$4:$C$8,2)</f>
        <v>A</v>
      </c>
      <c r="O431" s="27" t="str">
        <f>VLOOKUP(I431,Händleradressen!$B$3:$E$6,4,0)</f>
        <v>Hamburg</v>
      </c>
      <c r="P431" s="29">
        <f t="shared" si="18"/>
        <v>1228.25</v>
      </c>
      <c r="Q431" s="29">
        <f t="shared" si="19"/>
        <v>233.36750000000001</v>
      </c>
      <c r="R431" s="29">
        <f t="shared" si="20"/>
        <v>1461.6175000000001</v>
      </c>
    </row>
    <row r="432" spans="1:18" x14ac:dyDescent="0.25">
      <c r="A432" s="26">
        <v>191</v>
      </c>
      <c r="B432" s="27" t="s">
        <v>17</v>
      </c>
      <c r="C432" s="27" t="s">
        <v>5</v>
      </c>
      <c r="D432" s="27" t="s">
        <v>6</v>
      </c>
      <c r="E432" s="27" t="s">
        <v>7</v>
      </c>
      <c r="F432" s="28">
        <v>21</v>
      </c>
      <c r="G432" s="29">
        <v>49.13</v>
      </c>
      <c r="H432" s="40">
        <v>41641</v>
      </c>
      <c r="I432" s="27" t="s">
        <v>8</v>
      </c>
      <c r="J432" s="30"/>
      <c r="K432" s="30"/>
      <c r="L432" s="30">
        <v>0.33</v>
      </c>
      <c r="M432" s="27">
        <v>4</v>
      </c>
      <c r="N432" s="31" t="str">
        <f>VLOOKUP(L432,Güteklasse!$B$4:$C$8,2)</f>
        <v>A</v>
      </c>
      <c r="O432" s="27" t="str">
        <f>VLOOKUP(I432,Händleradressen!$B$3:$E$6,4,0)</f>
        <v>Düsseldorf</v>
      </c>
      <c r="P432" s="29">
        <f t="shared" si="18"/>
        <v>1031.73</v>
      </c>
      <c r="Q432" s="29">
        <f t="shared" si="19"/>
        <v>196.02870000000001</v>
      </c>
      <c r="R432" s="29">
        <f t="shared" si="20"/>
        <v>1227.7587000000001</v>
      </c>
    </row>
    <row r="433" spans="1:18" x14ac:dyDescent="0.25">
      <c r="A433" s="26">
        <v>187</v>
      </c>
      <c r="B433" s="27" t="s">
        <v>0</v>
      </c>
      <c r="C433" s="27" t="s">
        <v>9</v>
      </c>
      <c r="D433" s="27" t="s">
        <v>13</v>
      </c>
      <c r="E433" s="27" t="s">
        <v>7</v>
      </c>
      <c r="F433" s="28">
        <v>876</v>
      </c>
      <c r="G433" s="29">
        <v>49.14</v>
      </c>
      <c r="H433" s="40">
        <v>41642</v>
      </c>
      <c r="I433" s="27" t="s">
        <v>4</v>
      </c>
      <c r="J433" s="30" t="s">
        <v>11</v>
      </c>
      <c r="K433" s="30"/>
      <c r="L433" s="30">
        <v>0.33</v>
      </c>
      <c r="M433" s="27">
        <v>4</v>
      </c>
      <c r="N433" s="31" t="str">
        <f>VLOOKUP(L433,Güteklasse!$B$4:$C$8,2)</f>
        <v>A</v>
      </c>
      <c r="O433" s="27" t="str">
        <f>VLOOKUP(I433,Händleradressen!$B$3:$E$6,4,0)</f>
        <v>Köln</v>
      </c>
      <c r="P433" s="29">
        <f t="shared" si="18"/>
        <v>43046.64</v>
      </c>
      <c r="Q433" s="29">
        <f t="shared" si="19"/>
        <v>8178.8616000000002</v>
      </c>
      <c r="R433" s="29">
        <f t="shared" si="20"/>
        <v>51225.501600000003</v>
      </c>
    </row>
    <row r="434" spans="1:18" x14ac:dyDescent="0.25">
      <c r="A434" s="26">
        <v>76</v>
      </c>
      <c r="B434" s="27" t="s">
        <v>17</v>
      </c>
      <c r="C434" s="27" t="s">
        <v>9</v>
      </c>
      <c r="D434" s="27" t="s">
        <v>10</v>
      </c>
      <c r="E434" s="27" t="s">
        <v>7</v>
      </c>
      <c r="F434" s="28">
        <v>44</v>
      </c>
      <c r="G434" s="29">
        <v>49.17</v>
      </c>
      <c r="H434" s="40">
        <v>41643</v>
      </c>
      <c r="I434" s="27" t="s">
        <v>4</v>
      </c>
      <c r="J434" s="30"/>
      <c r="K434" s="30"/>
      <c r="L434" s="30">
        <v>0.13</v>
      </c>
      <c r="M434" s="27">
        <v>4</v>
      </c>
      <c r="N434" s="31" t="str">
        <f>VLOOKUP(L434,Güteklasse!$B$4:$C$8,2)</f>
        <v>A</v>
      </c>
      <c r="O434" s="27" t="str">
        <f>VLOOKUP(I434,Händleradressen!$B$3:$E$6,4,0)</f>
        <v>Köln</v>
      </c>
      <c r="P434" s="29">
        <f t="shared" si="18"/>
        <v>2163.48</v>
      </c>
      <c r="Q434" s="29">
        <f t="shared" si="19"/>
        <v>411.06119999999999</v>
      </c>
      <c r="R434" s="29">
        <f t="shared" si="20"/>
        <v>2574.5412000000001</v>
      </c>
    </row>
    <row r="435" spans="1:18" x14ac:dyDescent="0.25">
      <c r="A435" s="26">
        <v>115</v>
      </c>
      <c r="B435" s="27" t="s">
        <v>17</v>
      </c>
      <c r="C435" s="27" t="s">
        <v>1</v>
      </c>
      <c r="D435" s="27" t="s">
        <v>6</v>
      </c>
      <c r="E435" s="27" t="s">
        <v>7</v>
      </c>
      <c r="F435" s="28">
        <v>35</v>
      </c>
      <c r="G435" s="29">
        <v>49.18</v>
      </c>
      <c r="H435" s="40">
        <v>41644</v>
      </c>
      <c r="I435" s="27" t="s">
        <v>8</v>
      </c>
      <c r="J435" s="30" t="s">
        <v>11</v>
      </c>
      <c r="K435" s="30" t="s">
        <v>11</v>
      </c>
      <c r="L435" s="30">
        <v>0.2</v>
      </c>
      <c r="M435" s="27">
        <v>1</v>
      </c>
      <c r="N435" s="31" t="str">
        <f>VLOOKUP(L435,Güteklasse!$B$4:$C$8,2)</f>
        <v>A</v>
      </c>
      <c r="O435" s="27" t="str">
        <f>VLOOKUP(I435,Händleradressen!$B$3:$E$6,4,0)</f>
        <v>Düsseldorf</v>
      </c>
      <c r="P435" s="29">
        <f t="shared" si="18"/>
        <v>1721.3</v>
      </c>
      <c r="Q435" s="29">
        <f t="shared" si="19"/>
        <v>327.04699999999997</v>
      </c>
      <c r="R435" s="29">
        <f t="shared" si="20"/>
        <v>2048.3469999999998</v>
      </c>
    </row>
    <row r="436" spans="1:18" x14ac:dyDescent="0.25">
      <c r="A436" s="26">
        <v>456</v>
      </c>
      <c r="B436" s="27" t="s">
        <v>18</v>
      </c>
      <c r="C436" s="27" t="s">
        <v>9</v>
      </c>
      <c r="D436" s="27" t="s">
        <v>74</v>
      </c>
      <c r="E436" s="27" t="s">
        <v>7</v>
      </c>
      <c r="F436" s="28">
        <v>32</v>
      </c>
      <c r="G436" s="29">
        <v>49.25</v>
      </c>
      <c r="H436" s="40">
        <v>41645</v>
      </c>
      <c r="I436" s="27" t="s">
        <v>12</v>
      </c>
      <c r="J436" s="30" t="s">
        <v>11</v>
      </c>
      <c r="K436" s="30"/>
      <c r="L436" s="30">
        <v>0.76</v>
      </c>
      <c r="M436" s="27">
        <v>1</v>
      </c>
      <c r="N436" s="31" t="str">
        <f>VLOOKUP(L436,Güteklasse!$B$4:$C$8,2)</f>
        <v>D</v>
      </c>
      <c r="O436" s="27" t="str">
        <f>VLOOKUP(I436,Händleradressen!$B$3:$E$6,4,0)</f>
        <v>Hamburg</v>
      </c>
      <c r="P436" s="29">
        <f t="shared" si="18"/>
        <v>1576</v>
      </c>
      <c r="Q436" s="29">
        <f t="shared" si="19"/>
        <v>299.44</v>
      </c>
      <c r="R436" s="29">
        <f t="shared" si="20"/>
        <v>1875.44</v>
      </c>
    </row>
    <row r="437" spans="1:18" x14ac:dyDescent="0.25">
      <c r="A437" s="26">
        <v>436</v>
      </c>
      <c r="B437" s="27" t="s">
        <v>0</v>
      </c>
      <c r="C437" s="27" t="s">
        <v>5</v>
      </c>
      <c r="D437" s="27" t="s">
        <v>10</v>
      </c>
      <c r="E437" s="27" t="s">
        <v>7</v>
      </c>
      <c r="F437" s="28">
        <v>987</v>
      </c>
      <c r="G437" s="29">
        <v>49.28</v>
      </c>
      <c r="H437" s="40">
        <v>41646</v>
      </c>
      <c r="I437" s="27" t="s">
        <v>12</v>
      </c>
      <c r="J437" s="30" t="s">
        <v>11</v>
      </c>
      <c r="K437" s="30"/>
      <c r="L437" s="30">
        <v>0.73</v>
      </c>
      <c r="M437" s="27">
        <v>1</v>
      </c>
      <c r="N437" s="31" t="str">
        <f>VLOOKUP(L437,Güteklasse!$B$4:$C$8,2)</f>
        <v>D</v>
      </c>
      <c r="O437" s="27" t="str">
        <f>VLOOKUP(I437,Händleradressen!$B$3:$E$6,4,0)</f>
        <v>Hamburg</v>
      </c>
      <c r="P437" s="29">
        <f t="shared" si="18"/>
        <v>48639.360000000001</v>
      </c>
      <c r="Q437" s="29">
        <f t="shared" si="19"/>
        <v>9241.4784</v>
      </c>
      <c r="R437" s="29">
        <f t="shared" si="20"/>
        <v>57880.838400000001</v>
      </c>
    </row>
    <row r="438" spans="1:18" x14ac:dyDescent="0.25">
      <c r="A438" s="26">
        <v>84</v>
      </c>
      <c r="B438" s="27" t="s">
        <v>0</v>
      </c>
      <c r="C438" s="27" t="s">
        <v>15</v>
      </c>
      <c r="D438" s="27" t="s">
        <v>13</v>
      </c>
      <c r="E438" s="27" t="s">
        <v>7</v>
      </c>
      <c r="F438" s="28">
        <v>465</v>
      </c>
      <c r="G438" s="29">
        <v>49.3</v>
      </c>
      <c r="H438" s="40">
        <v>41647</v>
      </c>
      <c r="I438" s="27" t="s">
        <v>4</v>
      </c>
      <c r="J438" s="30" t="s">
        <v>11</v>
      </c>
      <c r="K438" s="30"/>
      <c r="L438" s="30">
        <v>0.15</v>
      </c>
      <c r="M438" s="27">
        <v>3</v>
      </c>
      <c r="N438" s="31" t="str">
        <f>VLOOKUP(L438,Güteklasse!$B$4:$C$8,2)</f>
        <v>A</v>
      </c>
      <c r="O438" s="27" t="str">
        <f>VLOOKUP(I438,Händleradressen!$B$3:$E$6,4,0)</f>
        <v>Köln</v>
      </c>
      <c r="P438" s="29">
        <f t="shared" si="18"/>
        <v>22924.5</v>
      </c>
      <c r="Q438" s="29">
        <f t="shared" si="19"/>
        <v>4355.6549999999997</v>
      </c>
      <c r="R438" s="29">
        <f t="shared" si="20"/>
        <v>27280.154999999999</v>
      </c>
    </row>
    <row r="439" spans="1:18" x14ac:dyDescent="0.25">
      <c r="A439" s="26">
        <v>487</v>
      </c>
      <c r="B439" s="27" t="s">
        <v>17</v>
      </c>
      <c r="C439" s="27" t="s">
        <v>9</v>
      </c>
      <c r="D439" s="27" t="s">
        <v>13</v>
      </c>
      <c r="E439" s="27" t="s">
        <v>7</v>
      </c>
      <c r="F439" s="28">
        <v>46</v>
      </c>
      <c r="G439" s="29">
        <v>49.3</v>
      </c>
      <c r="H439" s="40">
        <v>41648</v>
      </c>
      <c r="I439" s="27" t="s">
        <v>12</v>
      </c>
      <c r="J439" s="30" t="s">
        <v>11</v>
      </c>
      <c r="K439" s="30"/>
      <c r="L439" s="30">
        <v>0.83</v>
      </c>
      <c r="M439" s="27">
        <v>4</v>
      </c>
      <c r="N439" s="31" t="str">
        <f>VLOOKUP(L439,Güteklasse!$B$4:$C$8,2)</f>
        <v>D</v>
      </c>
      <c r="O439" s="27" t="str">
        <f>VLOOKUP(I439,Händleradressen!$B$3:$E$6,4,0)</f>
        <v>Hamburg</v>
      </c>
      <c r="P439" s="29">
        <f t="shared" si="18"/>
        <v>2267.7999999999997</v>
      </c>
      <c r="Q439" s="29">
        <f t="shared" si="19"/>
        <v>430.88199999999995</v>
      </c>
      <c r="R439" s="29">
        <f t="shared" si="20"/>
        <v>2698.6819999999998</v>
      </c>
    </row>
    <row r="440" spans="1:18" x14ac:dyDescent="0.25">
      <c r="A440" s="26">
        <v>247</v>
      </c>
      <c r="B440" s="27" t="s">
        <v>18</v>
      </c>
      <c r="C440" s="27" t="s">
        <v>9</v>
      </c>
      <c r="D440" s="27" t="s">
        <v>13</v>
      </c>
      <c r="E440" s="27" t="s">
        <v>7</v>
      </c>
      <c r="F440" s="28">
        <v>29</v>
      </c>
      <c r="G440" s="29">
        <v>49.32</v>
      </c>
      <c r="H440" s="40">
        <v>41649</v>
      </c>
      <c r="I440" s="27" t="s">
        <v>4</v>
      </c>
      <c r="J440" s="30" t="s">
        <v>11</v>
      </c>
      <c r="K440" s="30" t="s">
        <v>11</v>
      </c>
      <c r="L440" s="30">
        <v>0.4</v>
      </c>
      <c r="M440" s="27">
        <v>3</v>
      </c>
      <c r="N440" s="31" t="str">
        <f>VLOOKUP(L440,Güteklasse!$B$4:$C$8,2)</f>
        <v>B</v>
      </c>
      <c r="O440" s="27" t="str">
        <f>VLOOKUP(I440,Händleradressen!$B$3:$E$6,4,0)</f>
        <v>Köln</v>
      </c>
      <c r="P440" s="29">
        <f t="shared" si="18"/>
        <v>1430.28</v>
      </c>
      <c r="Q440" s="29">
        <f t="shared" si="19"/>
        <v>271.75319999999999</v>
      </c>
      <c r="R440" s="29">
        <f t="shared" si="20"/>
        <v>1702.0331999999999</v>
      </c>
    </row>
    <row r="441" spans="1:18" x14ac:dyDescent="0.25">
      <c r="A441" s="26">
        <v>243</v>
      </c>
      <c r="B441" s="27" t="s">
        <v>17</v>
      </c>
      <c r="C441" s="27" t="s">
        <v>5</v>
      </c>
      <c r="D441" s="27" t="s">
        <v>13</v>
      </c>
      <c r="E441" s="27" t="s">
        <v>7</v>
      </c>
      <c r="F441" s="28">
        <v>18</v>
      </c>
      <c r="G441" s="29">
        <v>49.33</v>
      </c>
      <c r="H441" s="40">
        <v>41650</v>
      </c>
      <c r="I441" s="27" t="s">
        <v>4</v>
      </c>
      <c r="J441" s="30" t="s">
        <v>11</v>
      </c>
      <c r="K441" s="30" t="s">
        <v>11</v>
      </c>
      <c r="L441" s="30">
        <v>0.39</v>
      </c>
      <c r="M441" s="27">
        <v>2</v>
      </c>
      <c r="N441" s="31" t="str">
        <f>VLOOKUP(L441,Güteklasse!$B$4:$C$8,2)</f>
        <v>B</v>
      </c>
      <c r="O441" s="27" t="str">
        <f>VLOOKUP(I441,Händleradressen!$B$3:$E$6,4,0)</f>
        <v>Köln</v>
      </c>
      <c r="P441" s="29">
        <f t="shared" si="18"/>
        <v>887.93999999999994</v>
      </c>
      <c r="Q441" s="29">
        <f t="shared" si="19"/>
        <v>168.70859999999999</v>
      </c>
      <c r="R441" s="29">
        <f t="shared" si="20"/>
        <v>1056.6486</v>
      </c>
    </row>
    <row r="442" spans="1:18" x14ac:dyDescent="0.25">
      <c r="A442" s="26">
        <v>246</v>
      </c>
      <c r="B442" s="27" t="s">
        <v>18</v>
      </c>
      <c r="C442" s="27" t="s">
        <v>9</v>
      </c>
      <c r="D442" s="27" t="s">
        <v>13</v>
      </c>
      <c r="E442" s="27" t="s">
        <v>3</v>
      </c>
      <c r="F442" s="28">
        <v>828</v>
      </c>
      <c r="G442" s="29">
        <v>0.55000000000000004</v>
      </c>
      <c r="H442" s="40">
        <v>41651</v>
      </c>
      <c r="I442" s="27" t="s">
        <v>8</v>
      </c>
      <c r="J442" s="30" t="s">
        <v>11</v>
      </c>
      <c r="K442" s="30"/>
      <c r="L442" s="30">
        <v>0.4</v>
      </c>
      <c r="M442" s="27">
        <v>2</v>
      </c>
      <c r="N442" s="31" t="str">
        <f>VLOOKUP(L442,Güteklasse!$B$4:$C$8,2)</f>
        <v>B</v>
      </c>
      <c r="O442" s="27" t="str">
        <f>VLOOKUP(I442,Händleradressen!$B$3:$E$6,4,0)</f>
        <v>Düsseldorf</v>
      </c>
      <c r="P442" s="29">
        <f t="shared" si="18"/>
        <v>455.40000000000003</v>
      </c>
      <c r="Q442" s="29">
        <f t="shared" si="19"/>
        <v>86.52600000000001</v>
      </c>
      <c r="R442" s="29">
        <f t="shared" si="20"/>
        <v>541.92600000000004</v>
      </c>
    </row>
    <row r="443" spans="1:18" x14ac:dyDescent="0.25">
      <c r="A443" s="26">
        <v>175</v>
      </c>
      <c r="B443" s="27" t="s">
        <v>18</v>
      </c>
      <c r="C443" s="27" t="s">
        <v>1</v>
      </c>
      <c r="D443" s="27" t="s">
        <v>16</v>
      </c>
      <c r="E443" s="27" t="s">
        <v>7</v>
      </c>
      <c r="F443" s="28">
        <v>42</v>
      </c>
      <c r="G443" s="29">
        <v>49.41</v>
      </c>
      <c r="H443" s="40">
        <v>41652</v>
      </c>
      <c r="I443" s="27" t="s">
        <v>12</v>
      </c>
      <c r="J443" s="30" t="s">
        <v>11</v>
      </c>
      <c r="K443" s="30"/>
      <c r="L443" s="30">
        <v>0.3</v>
      </c>
      <c r="M443" s="27">
        <v>2</v>
      </c>
      <c r="N443" s="31" t="str">
        <f>VLOOKUP(L443,Güteklasse!$B$4:$C$8,2)</f>
        <v>A</v>
      </c>
      <c r="O443" s="27" t="str">
        <f>VLOOKUP(I443,Händleradressen!$B$3:$E$6,4,0)</f>
        <v>Hamburg</v>
      </c>
      <c r="P443" s="29">
        <f t="shared" si="18"/>
        <v>2075.2199999999998</v>
      </c>
      <c r="Q443" s="29">
        <f t="shared" si="19"/>
        <v>394.29179999999997</v>
      </c>
      <c r="R443" s="29">
        <f t="shared" si="20"/>
        <v>2469.5117999999998</v>
      </c>
    </row>
    <row r="444" spans="1:18" x14ac:dyDescent="0.25">
      <c r="A444" s="26">
        <v>278</v>
      </c>
      <c r="B444" s="27" t="s">
        <v>17</v>
      </c>
      <c r="C444" s="27" t="s">
        <v>9</v>
      </c>
      <c r="D444" s="27" t="s">
        <v>2</v>
      </c>
      <c r="E444" s="27" t="s">
        <v>7</v>
      </c>
      <c r="F444" s="28">
        <v>33</v>
      </c>
      <c r="G444" s="29">
        <v>49.41</v>
      </c>
      <c r="H444" s="40">
        <v>41653</v>
      </c>
      <c r="I444" s="27" t="s">
        <v>12</v>
      </c>
      <c r="J444" s="30" t="s">
        <v>11</v>
      </c>
      <c r="K444" s="30"/>
      <c r="L444" s="30">
        <v>0.44</v>
      </c>
      <c r="M444" s="27">
        <v>3</v>
      </c>
      <c r="N444" s="31" t="str">
        <f>VLOOKUP(L444,Güteklasse!$B$4:$C$8,2)</f>
        <v>B</v>
      </c>
      <c r="O444" s="27" t="str">
        <f>VLOOKUP(I444,Händleradressen!$B$3:$E$6,4,0)</f>
        <v>Hamburg</v>
      </c>
      <c r="P444" s="29">
        <f t="shared" si="18"/>
        <v>1630.53</v>
      </c>
      <c r="Q444" s="29">
        <f t="shared" si="19"/>
        <v>309.80070000000001</v>
      </c>
      <c r="R444" s="29">
        <f t="shared" si="20"/>
        <v>1940.3307</v>
      </c>
    </row>
    <row r="445" spans="1:18" x14ac:dyDescent="0.25">
      <c r="A445" s="26">
        <v>586</v>
      </c>
      <c r="B445" s="27" t="s">
        <v>18</v>
      </c>
      <c r="C445" s="27" t="s">
        <v>15</v>
      </c>
      <c r="D445" s="27" t="s">
        <v>13</v>
      </c>
      <c r="E445" s="27" t="s">
        <v>7</v>
      </c>
      <c r="F445" s="28">
        <v>17</v>
      </c>
      <c r="G445" s="29">
        <v>49.51</v>
      </c>
      <c r="H445" s="40">
        <v>41654</v>
      </c>
      <c r="I445" s="27" t="s">
        <v>4</v>
      </c>
      <c r="J445" s="30" t="s">
        <v>11</v>
      </c>
      <c r="K445" s="30" t="s">
        <v>11</v>
      </c>
      <c r="L445" s="30">
        <v>0.98</v>
      </c>
      <c r="M445" s="27">
        <v>3</v>
      </c>
      <c r="N445" s="31" t="str">
        <f>VLOOKUP(L445,Güteklasse!$B$4:$C$8,2)</f>
        <v>E</v>
      </c>
      <c r="O445" s="27" t="str">
        <f>VLOOKUP(I445,Händleradressen!$B$3:$E$6,4,0)</f>
        <v>Köln</v>
      </c>
      <c r="P445" s="29">
        <f t="shared" si="18"/>
        <v>841.67</v>
      </c>
      <c r="Q445" s="29">
        <f t="shared" si="19"/>
        <v>159.91729999999998</v>
      </c>
      <c r="R445" s="29">
        <f t="shared" si="20"/>
        <v>1001.5872999999999</v>
      </c>
    </row>
    <row r="446" spans="1:18" x14ac:dyDescent="0.25">
      <c r="A446" s="26">
        <v>160</v>
      </c>
      <c r="B446" s="27" t="s">
        <v>18</v>
      </c>
      <c r="C446" s="27" t="s">
        <v>1</v>
      </c>
      <c r="D446" s="27" t="s">
        <v>10</v>
      </c>
      <c r="E446" s="27" t="s">
        <v>7</v>
      </c>
      <c r="F446" s="28">
        <v>25</v>
      </c>
      <c r="G446" s="29">
        <v>49.53</v>
      </c>
      <c r="H446" s="40">
        <v>41655</v>
      </c>
      <c r="I446" s="27" t="s">
        <v>8</v>
      </c>
      <c r="J446" s="30" t="s">
        <v>11</v>
      </c>
      <c r="K446" s="30" t="s">
        <v>11</v>
      </c>
      <c r="L446" s="30">
        <v>0.27</v>
      </c>
      <c r="M446" s="27">
        <v>1</v>
      </c>
      <c r="N446" s="31" t="str">
        <f>VLOOKUP(L446,Güteklasse!$B$4:$C$8,2)</f>
        <v>A</v>
      </c>
      <c r="O446" s="27" t="str">
        <f>VLOOKUP(I446,Händleradressen!$B$3:$E$6,4,0)</f>
        <v>Düsseldorf</v>
      </c>
      <c r="P446" s="29">
        <f t="shared" si="18"/>
        <v>1238.25</v>
      </c>
      <c r="Q446" s="29">
        <f t="shared" si="19"/>
        <v>235.26750000000001</v>
      </c>
      <c r="R446" s="29">
        <f t="shared" si="20"/>
        <v>1473.5174999999999</v>
      </c>
    </row>
    <row r="447" spans="1:18" x14ac:dyDescent="0.25">
      <c r="A447" s="26">
        <v>473</v>
      </c>
      <c r="B447" s="27" t="s">
        <v>0</v>
      </c>
      <c r="C447" s="27" t="s">
        <v>5</v>
      </c>
      <c r="D447" s="27" t="s">
        <v>2</v>
      </c>
      <c r="E447" s="27" t="s">
        <v>7</v>
      </c>
      <c r="F447" s="28">
        <v>5485</v>
      </c>
      <c r="G447" s="29">
        <v>49.54</v>
      </c>
      <c r="H447" s="40">
        <v>41656</v>
      </c>
      <c r="I447" s="27" t="s">
        <v>4</v>
      </c>
      <c r="J447" s="30" t="s">
        <v>11</v>
      </c>
      <c r="K447" s="30"/>
      <c r="L447" s="30">
        <v>0.81</v>
      </c>
      <c r="M447" s="27">
        <v>2</v>
      </c>
      <c r="N447" s="31" t="str">
        <f>VLOOKUP(L447,Güteklasse!$B$4:$C$8,2)</f>
        <v>D</v>
      </c>
      <c r="O447" s="27" t="str">
        <f>VLOOKUP(I447,Händleradressen!$B$3:$E$6,4,0)</f>
        <v>Köln</v>
      </c>
      <c r="P447" s="29">
        <f t="shared" si="18"/>
        <v>271726.90000000002</v>
      </c>
      <c r="Q447" s="29">
        <f t="shared" si="19"/>
        <v>51628.111000000004</v>
      </c>
      <c r="R447" s="29">
        <f t="shared" si="20"/>
        <v>323355.01100000006</v>
      </c>
    </row>
    <row r="448" spans="1:18" x14ac:dyDescent="0.25">
      <c r="A448" s="26">
        <v>479</v>
      </c>
      <c r="B448" s="27" t="s">
        <v>18</v>
      </c>
      <c r="C448" s="27" t="s">
        <v>1</v>
      </c>
      <c r="D448" s="27" t="s">
        <v>74</v>
      </c>
      <c r="E448" s="27" t="s">
        <v>7</v>
      </c>
      <c r="F448" s="28">
        <v>33</v>
      </c>
      <c r="G448" s="29">
        <v>49.57</v>
      </c>
      <c r="H448" s="40">
        <v>41657</v>
      </c>
      <c r="I448" s="27" t="s">
        <v>14</v>
      </c>
      <c r="J448" s="30" t="s">
        <v>11</v>
      </c>
      <c r="K448" s="30"/>
      <c r="L448" s="30">
        <v>0.82</v>
      </c>
      <c r="M448" s="27">
        <v>2</v>
      </c>
      <c r="N448" s="31" t="str">
        <f>VLOOKUP(L448,Güteklasse!$B$4:$C$8,2)</f>
        <v>D</v>
      </c>
      <c r="O448" s="27" t="str">
        <f>VLOOKUP(I448,Händleradressen!$B$3:$E$6,4,0)</f>
        <v>München</v>
      </c>
      <c r="P448" s="29">
        <f t="shared" si="18"/>
        <v>1635.81</v>
      </c>
      <c r="Q448" s="29">
        <f t="shared" si="19"/>
        <v>310.8039</v>
      </c>
      <c r="R448" s="29">
        <f t="shared" si="20"/>
        <v>1946.6138999999998</v>
      </c>
    </row>
    <row r="449" spans="1:18" x14ac:dyDescent="0.25">
      <c r="A449" s="32">
        <v>52</v>
      </c>
      <c r="B449" s="33" t="s">
        <v>0</v>
      </c>
      <c r="C449" s="27" t="s">
        <v>9</v>
      </c>
      <c r="D449" s="27" t="s">
        <v>6</v>
      </c>
      <c r="E449" s="27" t="s">
        <v>7</v>
      </c>
      <c r="F449" s="28">
        <v>345</v>
      </c>
      <c r="G449" s="29">
        <v>49.58</v>
      </c>
      <c r="H449" s="40">
        <v>41658</v>
      </c>
      <c r="I449" s="27" t="s">
        <v>8</v>
      </c>
      <c r="J449" s="30" t="s">
        <v>11</v>
      </c>
      <c r="K449" s="30"/>
      <c r="L449" s="30">
        <v>0</v>
      </c>
      <c r="M449" s="27">
        <v>2</v>
      </c>
      <c r="N449" s="31" t="str">
        <f>VLOOKUP(L449,Güteklasse!$B$4:$C$8,2)</f>
        <v>A</v>
      </c>
      <c r="O449" s="27" t="str">
        <f>VLOOKUP(I449,Händleradressen!$B$3:$E$6,4,0)</f>
        <v>Düsseldorf</v>
      </c>
      <c r="P449" s="29">
        <f t="shared" si="18"/>
        <v>17105.099999999999</v>
      </c>
      <c r="Q449" s="29">
        <f t="shared" si="19"/>
        <v>3249.9689999999996</v>
      </c>
      <c r="R449" s="29">
        <f t="shared" si="20"/>
        <v>20355.069</v>
      </c>
    </row>
    <row r="450" spans="1:18" x14ac:dyDescent="0.25">
      <c r="A450" s="34">
        <v>538</v>
      </c>
      <c r="B450" s="27" t="s">
        <v>17</v>
      </c>
      <c r="C450" s="27" t="s">
        <v>9</v>
      </c>
      <c r="D450" s="27" t="s">
        <v>10</v>
      </c>
      <c r="E450" s="27" t="s">
        <v>7</v>
      </c>
      <c r="F450" s="28">
        <v>9</v>
      </c>
      <c r="G450" s="29">
        <v>50.83</v>
      </c>
      <c r="H450" s="40">
        <v>41659</v>
      </c>
      <c r="I450" s="27" t="s">
        <v>14</v>
      </c>
      <c r="J450" s="30" t="s">
        <v>11</v>
      </c>
      <c r="K450" s="30" t="s">
        <v>11</v>
      </c>
      <c r="L450" s="30">
        <v>0.91</v>
      </c>
      <c r="M450" s="27">
        <v>4</v>
      </c>
      <c r="N450" s="31" t="str">
        <f>VLOOKUP(L450,Güteklasse!$B$4:$C$8,2)</f>
        <v>E</v>
      </c>
      <c r="O450" s="27" t="str">
        <f>VLOOKUP(I450,Händleradressen!$B$3:$E$6,4,0)</f>
        <v>München</v>
      </c>
      <c r="P450" s="29">
        <f t="shared" si="18"/>
        <v>457.46999999999997</v>
      </c>
      <c r="Q450" s="29">
        <f t="shared" si="19"/>
        <v>86.919299999999993</v>
      </c>
      <c r="R450" s="29">
        <f t="shared" si="20"/>
        <v>544.38929999999993</v>
      </c>
    </row>
    <row r="451" spans="1:18" x14ac:dyDescent="0.25">
      <c r="A451" s="26">
        <v>345</v>
      </c>
      <c r="B451" s="27" t="s">
        <v>0</v>
      </c>
      <c r="C451" s="27" t="s">
        <v>15</v>
      </c>
      <c r="D451" s="27" t="s">
        <v>13</v>
      </c>
      <c r="E451" s="27" t="s">
        <v>7</v>
      </c>
      <c r="F451" s="28">
        <v>1237</v>
      </c>
      <c r="G451" s="29">
        <v>49.63</v>
      </c>
      <c r="H451" s="40">
        <v>41660</v>
      </c>
      <c r="I451" s="27" t="s">
        <v>12</v>
      </c>
      <c r="J451" s="30" t="s">
        <v>11</v>
      </c>
      <c r="K451" s="30"/>
      <c r="L451" s="30">
        <v>0.57999999999999996</v>
      </c>
      <c r="M451" s="27">
        <v>1</v>
      </c>
      <c r="N451" s="31" t="str">
        <f>VLOOKUP(L451,Güteklasse!$B$4:$C$8,2)</f>
        <v>D</v>
      </c>
      <c r="O451" s="27" t="str">
        <f>VLOOKUP(I451,Händleradressen!$B$3:$E$6,4,0)</f>
        <v>Hamburg</v>
      </c>
      <c r="P451" s="29">
        <f t="shared" si="18"/>
        <v>61392.310000000005</v>
      </c>
      <c r="Q451" s="29">
        <f t="shared" si="19"/>
        <v>11664.538900000001</v>
      </c>
      <c r="R451" s="29">
        <f t="shared" si="20"/>
        <v>73056.848900000012</v>
      </c>
    </row>
    <row r="452" spans="1:18" x14ac:dyDescent="0.25">
      <c r="A452" s="26">
        <v>430</v>
      </c>
      <c r="B452" s="27" t="s">
        <v>18</v>
      </c>
      <c r="C452" s="27" t="s">
        <v>5</v>
      </c>
      <c r="D452" s="27" t="s">
        <v>13</v>
      </c>
      <c r="E452" s="27" t="s">
        <v>7</v>
      </c>
      <c r="F452" s="28">
        <v>50</v>
      </c>
      <c r="G452" s="29">
        <v>49.71</v>
      </c>
      <c r="H452" s="40">
        <v>41661</v>
      </c>
      <c r="I452" s="27" t="s">
        <v>12</v>
      </c>
      <c r="J452" s="30" t="s">
        <v>11</v>
      </c>
      <c r="K452" s="30"/>
      <c r="L452" s="30">
        <v>0.72</v>
      </c>
      <c r="M452" s="27">
        <v>2</v>
      </c>
      <c r="N452" s="31" t="str">
        <f>VLOOKUP(L452,Güteklasse!$B$4:$C$8,2)</f>
        <v>D</v>
      </c>
      <c r="O452" s="27" t="str">
        <f>VLOOKUP(I452,Händleradressen!$B$3:$E$6,4,0)</f>
        <v>Hamburg</v>
      </c>
      <c r="P452" s="29">
        <f t="shared" si="18"/>
        <v>2485.5</v>
      </c>
      <c r="Q452" s="29">
        <f t="shared" si="19"/>
        <v>472.245</v>
      </c>
      <c r="R452" s="29">
        <f t="shared" si="20"/>
        <v>2957.7449999999999</v>
      </c>
    </row>
    <row r="453" spans="1:18" x14ac:dyDescent="0.25">
      <c r="A453" s="26">
        <v>539</v>
      </c>
      <c r="B453" s="27" t="s">
        <v>0</v>
      </c>
      <c r="C453" s="27" t="s">
        <v>1</v>
      </c>
      <c r="D453" s="27" t="s">
        <v>16</v>
      </c>
      <c r="E453" s="27" t="s">
        <v>7</v>
      </c>
      <c r="F453" s="28">
        <v>778</v>
      </c>
      <c r="G453" s="29">
        <v>49.74</v>
      </c>
      <c r="H453" s="40">
        <v>41662</v>
      </c>
      <c r="I453" s="27" t="s">
        <v>8</v>
      </c>
      <c r="J453" s="30" t="s">
        <v>11</v>
      </c>
      <c r="K453" s="30"/>
      <c r="L453" s="30">
        <v>0.92</v>
      </c>
      <c r="M453" s="27">
        <v>3</v>
      </c>
      <c r="N453" s="31" t="str">
        <f>VLOOKUP(L453,Güteklasse!$B$4:$C$8,2)</f>
        <v>E</v>
      </c>
      <c r="O453" s="27" t="str">
        <f>VLOOKUP(I453,Händleradressen!$B$3:$E$6,4,0)</f>
        <v>Düsseldorf</v>
      </c>
      <c r="P453" s="29">
        <f t="shared" si="18"/>
        <v>38697.72</v>
      </c>
      <c r="Q453" s="29">
        <f t="shared" si="19"/>
        <v>7352.5668000000005</v>
      </c>
      <c r="R453" s="29">
        <f t="shared" si="20"/>
        <v>46050.286800000002</v>
      </c>
    </row>
    <row r="454" spans="1:18" x14ac:dyDescent="0.25">
      <c r="A454" s="26">
        <v>157</v>
      </c>
      <c r="B454" s="27" t="s">
        <v>0</v>
      </c>
      <c r="C454" s="27" t="s">
        <v>15</v>
      </c>
      <c r="D454" s="27" t="s">
        <v>13</v>
      </c>
      <c r="E454" s="27" t="s">
        <v>7</v>
      </c>
      <c r="F454" s="28">
        <v>363</v>
      </c>
      <c r="G454" s="29">
        <v>49.8</v>
      </c>
      <c r="H454" s="40">
        <v>41663</v>
      </c>
      <c r="I454" s="27" t="s">
        <v>4</v>
      </c>
      <c r="J454" s="30" t="s">
        <v>11</v>
      </c>
      <c r="K454" s="30" t="s">
        <v>11</v>
      </c>
      <c r="L454" s="30">
        <v>0.27</v>
      </c>
      <c r="M454" s="27">
        <v>5</v>
      </c>
      <c r="N454" s="31" t="str">
        <f>VLOOKUP(L454,Güteklasse!$B$4:$C$8,2)</f>
        <v>A</v>
      </c>
      <c r="O454" s="27" t="str">
        <f>VLOOKUP(I454,Händleradressen!$B$3:$E$6,4,0)</f>
        <v>Köln</v>
      </c>
      <c r="P454" s="29">
        <f t="shared" ref="P454:P517" si="21">F454*G454</f>
        <v>18077.399999999998</v>
      </c>
      <c r="Q454" s="29">
        <f t="shared" ref="Q454:Q517" si="22">P454*$P$1</f>
        <v>3434.7059999999997</v>
      </c>
      <c r="R454" s="29">
        <f t="shared" ref="R454:R517" si="23">P454+Q454</f>
        <v>21512.105999999996</v>
      </c>
    </row>
    <row r="455" spans="1:18" x14ac:dyDescent="0.25">
      <c r="A455" s="26">
        <v>392</v>
      </c>
      <c r="B455" s="27" t="s">
        <v>0</v>
      </c>
      <c r="C455" s="27" t="s">
        <v>5</v>
      </c>
      <c r="D455" s="27" t="s">
        <v>13</v>
      </c>
      <c r="E455" s="27" t="s">
        <v>7</v>
      </c>
      <c r="F455" s="28">
        <v>4378</v>
      </c>
      <c r="G455" s="29">
        <v>49.82</v>
      </c>
      <c r="H455" s="40">
        <v>41664</v>
      </c>
      <c r="I455" s="27" t="s">
        <v>12</v>
      </c>
      <c r="J455" s="30" t="s">
        <v>11</v>
      </c>
      <c r="K455" s="30" t="s">
        <v>11</v>
      </c>
      <c r="L455" s="30">
        <v>0.65</v>
      </c>
      <c r="M455" s="27">
        <v>4</v>
      </c>
      <c r="N455" s="31" t="str">
        <f>VLOOKUP(L455,Güteklasse!$B$4:$C$8,2)</f>
        <v>D</v>
      </c>
      <c r="O455" s="27" t="str">
        <f>VLOOKUP(I455,Händleradressen!$B$3:$E$6,4,0)</f>
        <v>Hamburg</v>
      </c>
      <c r="P455" s="29">
        <f t="shared" si="21"/>
        <v>218111.96</v>
      </c>
      <c r="Q455" s="29">
        <f t="shared" si="22"/>
        <v>41441.272400000002</v>
      </c>
      <c r="R455" s="29">
        <f t="shared" si="23"/>
        <v>259553.23239999998</v>
      </c>
    </row>
    <row r="456" spans="1:18" x14ac:dyDescent="0.25">
      <c r="A456" s="26">
        <v>462</v>
      </c>
      <c r="B456" s="27" t="s">
        <v>18</v>
      </c>
      <c r="C456" s="27" t="s">
        <v>1</v>
      </c>
      <c r="D456" s="27" t="s">
        <v>13</v>
      </c>
      <c r="E456" s="27" t="s">
        <v>7</v>
      </c>
      <c r="F456" s="28">
        <v>40</v>
      </c>
      <c r="G456" s="29">
        <v>49.83</v>
      </c>
      <c r="H456" s="40">
        <v>41665</v>
      </c>
      <c r="I456" s="27" t="s">
        <v>12</v>
      </c>
      <c r="J456" s="30"/>
      <c r="K456" s="30" t="s">
        <v>11</v>
      </c>
      <c r="L456" s="30">
        <v>0.77</v>
      </c>
      <c r="M456" s="27">
        <v>1</v>
      </c>
      <c r="N456" s="31" t="str">
        <f>VLOOKUP(L456,Güteklasse!$B$4:$C$8,2)</f>
        <v>D</v>
      </c>
      <c r="O456" s="27" t="str">
        <f>VLOOKUP(I456,Händleradressen!$B$3:$E$6,4,0)</f>
        <v>Hamburg</v>
      </c>
      <c r="P456" s="29">
        <f t="shared" si="21"/>
        <v>1993.1999999999998</v>
      </c>
      <c r="Q456" s="29">
        <f t="shared" si="22"/>
        <v>378.70799999999997</v>
      </c>
      <c r="R456" s="29">
        <f t="shared" si="23"/>
        <v>2371.9079999999999</v>
      </c>
    </row>
    <row r="457" spans="1:18" x14ac:dyDescent="0.25">
      <c r="A457" s="26">
        <v>480</v>
      </c>
      <c r="B457" s="27" t="s">
        <v>17</v>
      </c>
      <c r="C457" s="27" t="s">
        <v>9</v>
      </c>
      <c r="D457" s="27" t="s">
        <v>13</v>
      </c>
      <c r="E457" s="27" t="s">
        <v>7</v>
      </c>
      <c r="F457" s="28">
        <v>18</v>
      </c>
      <c r="G457" s="29">
        <v>49.9</v>
      </c>
      <c r="H457" s="40">
        <v>41666</v>
      </c>
      <c r="I457" s="27" t="s">
        <v>14</v>
      </c>
      <c r="J457" s="30" t="s">
        <v>11</v>
      </c>
      <c r="K457" s="30"/>
      <c r="L457" s="30">
        <v>0.82</v>
      </c>
      <c r="M457" s="27">
        <v>2</v>
      </c>
      <c r="N457" s="31" t="str">
        <f>VLOOKUP(L457,Güteklasse!$B$4:$C$8,2)</f>
        <v>D</v>
      </c>
      <c r="O457" s="27" t="str">
        <f>VLOOKUP(I457,Händleradressen!$B$3:$E$6,4,0)</f>
        <v>München</v>
      </c>
      <c r="P457" s="29">
        <f t="shared" si="21"/>
        <v>898.19999999999993</v>
      </c>
      <c r="Q457" s="29">
        <f t="shared" si="22"/>
        <v>170.65799999999999</v>
      </c>
      <c r="R457" s="29">
        <f t="shared" si="23"/>
        <v>1068.8579999999999</v>
      </c>
    </row>
    <row r="458" spans="1:18" x14ac:dyDescent="0.25">
      <c r="A458" s="26">
        <v>569</v>
      </c>
      <c r="B458" s="27" t="s">
        <v>0</v>
      </c>
      <c r="C458" s="27" t="s">
        <v>9</v>
      </c>
      <c r="D458" s="27" t="s">
        <v>10</v>
      </c>
      <c r="E458" s="27" t="s">
        <v>7</v>
      </c>
      <c r="F458" s="28">
        <v>556</v>
      </c>
      <c r="G458" s="29">
        <v>49.92</v>
      </c>
      <c r="H458" s="40">
        <v>41667</v>
      </c>
      <c r="I458" s="27" t="s">
        <v>8</v>
      </c>
      <c r="J458" s="30" t="s">
        <v>11</v>
      </c>
      <c r="K458" s="30" t="s">
        <v>11</v>
      </c>
      <c r="L458" s="30">
        <v>0.95</v>
      </c>
      <c r="M458" s="27">
        <v>3</v>
      </c>
      <c r="N458" s="31" t="str">
        <f>VLOOKUP(L458,Güteklasse!$B$4:$C$8,2)</f>
        <v>E</v>
      </c>
      <c r="O458" s="27" t="str">
        <f>VLOOKUP(I458,Händleradressen!$B$3:$E$6,4,0)</f>
        <v>Düsseldorf</v>
      </c>
      <c r="P458" s="29">
        <f t="shared" si="21"/>
        <v>27755.52</v>
      </c>
      <c r="Q458" s="29">
        <f t="shared" si="22"/>
        <v>5273.5488000000005</v>
      </c>
      <c r="R458" s="29">
        <f t="shared" si="23"/>
        <v>33029.068800000001</v>
      </c>
    </row>
    <row r="459" spans="1:18" x14ac:dyDescent="0.25">
      <c r="A459" s="26">
        <v>570</v>
      </c>
      <c r="B459" s="27" t="s">
        <v>0</v>
      </c>
      <c r="C459" s="27" t="s">
        <v>9</v>
      </c>
      <c r="D459" s="27" t="s">
        <v>6</v>
      </c>
      <c r="E459" s="27" t="s">
        <v>7</v>
      </c>
      <c r="F459" s="28">
        <v>4562</v>
      </c>
      <c r="G459" s="29">
        <v>50.02</v>
      </c>
      <c r="H459" s="40">
        <v>41668</v>
      </c>
      <c r="I459" s="27" t="s">
        <v>8</v>
      </c>
      <c r="J459" s="30" t="s">
        <v>11</v>
      </c>
      <c r="K459" s="30"/>
      <c r="L459" s="30">
        <v>0.95</v>
      </c>
      <c r="M459" s="27">
        <v>4</v>
      </c>
      <c r="N459" s="31" t="str">
        <f>VLOOKUP(L459,Güteklasse!$B$4:$C$8,2)</f>
        <v>E</v>
      </c>
      <c r="O459" s="27" t="str">
        <f>VLOOKUP(I459,Händleradressen!$B$3:$E$6,4,0)</f>
        <v>Düsseldorf</v>
      </c>
      <c r="P459" s="29">
        <f t="shared" si="21"/>
        <v>228191.24000000002</v>
      </c>
      <c r="Q459" s="29">
        <f t="shared" si="22"/>
        <v>43356.335600000006</v>
      </c>
      <c r="R459" s="29">
        <f t="shared" si="23"/>
        <v>271547.57560000004</v>
      </c>
    </row>
    <row r="460" spans="1:18" x14ac:dyDescent="0.25">
      <c r="A460" s="26">
        <v>306</v>
      </c>
      <c r="B460" s="27" t="s">
        <v>0</v>
      </c>
      <c r="C460" s="27" t="s">
        <v>1</v>
      </c>
      <c r="D460" s="27" t="s">
        <v>10</v>
      </c>
      <c r="E460" s="27" t="s">
        <v>7</v>
      </c>
      <c r="F460" s="28">
        <v>7786</v>
      </c>
      <c r="G460" s="29">
        <v>50.06</v>
      </c>
      <c r="H460" s="40">
        <v>41669</v>
      </c>
      <c r="I460" s="27" t="s">
        <v>12</v>
      </c>
      <c r="J460" s="30" t="s">
        <v>11</v>
      </c>
      <c r="K460" s="30" t="s">
        <v>11</v>
      </c>
      <c r="L460" s="30">
        <v>0.51</v>
      </c>
      <c r="M460" s="27">
        <v>4</v>
      </c>
      <c r="N460" s="31" t="str">
        <f>VLOOKUP(L460,Güteklasse!$B$4:$C$8,2)</f>
        <v>C</v>
      </c>
      <c r="O460" s="27" t="str">
        <f>VLOOKUP(I460,Händleradressen!$B$3:$E$6,4,0)</f>
        <v>Hamburg</v>
      </c>
      <c r="P460" s="29">
        <f t="shared" si="21"/>
        <v>389767.16000000003</v>
      </c>
      <c r="Q460" s="29">
        <f t="shared" si="22"/>
        <v>74055.760400000014</v>
      </c>
      <c r="R460" s="29">
        <f t="shared" si="23"/>
        <v>463822.92040000006</v>
      </c>
    </row>
    <row r="461" spans="1:18" x14ac:dyDescent="0.25">
      <c r="A461" s="26">
        <v>455</v>
      </c>
      <c r="B461" s="27" t="s">
        <v>18</v>
      </c>
      <c r="C461" s="27" t="s">
        <v>5</v>
      </c>
      <c r="D461" s="27" t="s">
        <v>16</v>
      </c>
      <c r="E461" s="27" t="s">
        <v>7</v>
      </c>
      <c r="F461" s="28">
        <v>13</v>
      </c>
      <c r="G461" s="29">
        <v>50.08</v>
      </c>
      <c r="H461" s="40">
        <v>41670</v>
      </c>
      <c r="I461" s="27" t="s">
        <v>8</v>
      </c>
      <c r="J461" s="30"/>
      <c r="K461" s="30" t="s">
        <v>11</v>
      </c>
      <c r="L461" s="30">
        <v>0.76</v>
      </c>
      <c r="M461" s="27">
        <v>5</v>
      </c>
      <c r="N461" s="31" t="str">
        <f>VLOOKUP(L461,Güteklasse!$B$4:$C$8,2)</f>
        <v>D</v>
      </c>
      <c r="O461" s="27" t="str">
        <f>VLOOKUP(I461,Händleradressen!$B$3:$E$6,4,0)</f>
        <v>Düsseldorf</v>
      </c>
      <c r="P461" s="29">
        <f t="shared" si="21"/>
        <v>651.04</v>
      </c>
      <c r="Q461" s="29">
        <f t="shared" si="22"/>
        <v>123.69759999999999</v>
      </c>
      <c r="R461" s="29">
        <f t="shared" si="23"/>
        <v>774.73759999999993</v>
      </c>
    </row>
    <row r="462" spans="1:18" x14ac:dyDescent="0.25">
      <c r="A462" s="26">
        <v>218</v>
      </c>
      <c r="B462" s="27" t="s">
        <v>17</v>
      </c>
      <c r="C462" s="27" t="s">
        <v>1</v>
      </c>
      <c r="D462" s="27" t="s">
        <v>13</v>
      </c>
      <c r="E462" s="27" t="s">
        <v>7</v>
      </c>
      <c r="F462" s="28">
        <v>21</v>
      </c>
      <c r="G462" s="29">
        <v>50.09</v>
      </c>
      <c r="H462" s="40">
        <v>41671</v>
      </c>
      <c r="I462" s="27" t="s">
        <v>8</v>
      </c>
      <c r="J462" s="30" t="s">
        <v>11</v>
      </c>
      <c r="K462" s="30"/>
      <c r="L462" s="30">
        <v>0.36</v>
      </c>
      <c r="M462" s="27">
        <v>3</v>
      </c>
      <c r="N462" s="31" t="str">
        <f>VLOOKUP(L462,Güteklasse!$B$4:$C$8,2)</f>
        <v>B</v>
      </c>
      <c r="O462" s="27" t="str">
        <f>VLOOKUP(I462,Händleradressen!$B$3:$E$6,4,0)</f>
        <v>Düsseldorf</v>
      </c>
      <c r="P462" s="29">
        <f t="shared" si="21"/>
        <v>1051.8900000000001</v>
      </c>
      <c r="Q462" s="29">
        <f t="shared" si="22"/>
        <v>199.85910000000001</v>
      </c>
      <c r="R462" s="29">
        <f t="shared" si="23"/>
        <v>1251.7491</v>
      </c>
    </row>
    <row r="463" spans="1:18" x14ac:dyDescent="0.25">
      <c r="A463" s="26">
        <v>281</v>
      </c>
      <c r="B463" s="27" t="s">
        <v>18</v>
      </c>
      <c r="C463" s="27" t="s">
        <v>15</v>
      </c>
      <c r="D463" s="27" t="s">
        <v>16</v>
      </c>
      <c r="E463" s="27" t="s">
        <v>7</v>
      </c>
      <c r="F463" s="28">
        <v>21</v>
      </c>
      <c r="G463" s="29">
        <v>50.1</v>
      </c>
      <c r="H463" s="40">
        <v>41672</v>
      </c>
      <c r="I463" s="27" t="s">
        <v>8</v>
      </c>
      <c r="J463" s="30" t="s">
        <v>11</v>
      </c>
      <c r="K463" s="30" t="s">
        <v>11</v>
      </c>
      <c r="L463" s="30">
        <v>0.45</v>
      </c>
      <c r="M463" s="27">
        <v>2</v>
      </c>
      <c r="N463" s="31" t="str">
        <f>VLOOKUP(L463,Güteklasse!$B$4:$C$8,2)</f>
        <v>B</v>
      </c>
      <c r="O463" s="27" t="str">
        <f>VLOOKUP(I463,Händleradressen!$B$3:$E$6,4,0)</f>
        <v>Düsseldorf</v>
      </c>
      <c r="P463" s="29">
        <f t="shared" si="21"/>
        <v>1052.1000000000001</v>
      </c>
      <c r="Q463" s="29">
        <f t="shared" si="22"/>
        <v>199.89900000000003</v>
      </c>
      <c r="R463" s="29">
        <f t="shared" si="23"/>
        <v>1251.9990000000003</v>
      </c>
    </row>
    <row r="464" spans="1:18" x14ac:dyDescent="0.25">
      <c r="A464" s="26">
        <v>96</v>
      </c>
      <c r="B464" s="27" t="s">
        <v>0</v>
      </c>
      <c r="C464" s="27" t="s">
        <v>1</v>
      </c>
      <c r="D464" s="27" t="s">
        <v>10</v>
      </c>
      <c r="E464" s="27" t="s">
        <v>7</v>
      </c>
      <c r="F464" s="28">
        <v>4523</v>
      </c>
      <c r="G464" s="29">
        <v>50.14</v>
      </c>
      <c r="H464" s="40">
        <v>41673</v>
      </c>
      <c r="I464" s="27" t="s">
        <v>14</v>
      </c>
      <c r="J464" s="30"/>
      <c r="K464" s="30"/>
      <c r="L464" s="30">
        <v>0.17</v>
      </c>
      <c r="M464" s="27">
        <v>3</v>
      </c>
      <c r="N464" s="31" t="str">
        <f>VLOOKUP(L464,Güteklasse!$B$4:$C$8,2)</f>
        <v>A</v>
      </c>
      <c r="O464" s="27" t="str">
        <f>VLOOKUP(I464,Händleradressen!$B$3:$E$6,4,0)</f>
        <v>München</v>
      </c>
      <c r="P464" s="29">
        <f t="shared" si="21"/>
        <v>226783.22</v>
      </c>
      <c r="Q464" s="29">
        <f t="shared" si="22"/>
        <v>43088.811800000003</v>
      </c>
      <c r="R464" s="29">
        <f t="shared" si="23"/>
        <v>269872.0318</v>
      </c>
    </row>
    <row r="465" spans="1:18" x14ac:dyDescent="0.25">
      <c r="A465" s="26">
        <v>396</v>
      </c>
      <c r="B465" s="27" t="s">
        <v>17</v>
      </c>
      <c r="C465" s="27" t="s">
        <v>9</v>
      </c>
      <c r="D465" s="27" t="s">
        <v>2</v>
      </c>
      <c r="E465" s="27" t="s">
        <v>7</v>
      </c>
      <c r="F465" s="28">
        <v>20</v>
      </c>
      <c r="G465" s="29">
        <v>50.27</v>
      </c>
      <c r="H465" s="40">
        <v>41674</v>
      </c>
      <c r="I465" s="27" t="s">
        <v>8</v>
      </c>
      <c r="J465" s="30" t="s">
        <v>11</v>
      </c>
      <c r="K465" s="30" t="s">
        <v>11</v>
      </c>
      <c r="L465" s="30">
        <v>0.65</v>
      </c>
      <c r="M465" s="27">
        <v>4</v>
      </c>
      <c r="N465" s="31" t="str">
        <f>VLOOKUP(L465,Güteklasse!$B$4:$C$8,2)</f>
        <v>D</v>
      </c>
      <c r="O465" s="27" t="str">
        <f>VLOOKUP(I465,Händleradressen!$B$3:$E$6,4,0)</f>
        <v>Düsseldorf</v>
      </c>
      <c r="P465" s="29">
        <f t="shared" si="21"/>
        <v>1005.4000000000001</v>
      </c>
      <c r="Q465" s="29">
        <f t="shared" si="22"/>
        <v>191.02600000000001</v>
      </c>
      <c r="R465" s="29">
        <f t="shared" si="23"/>
        <v>1196.4260000000002</v>
      </c>
    </row>
    <row r="466" spans="1:18" x14ac:dyDescent="0.25">
      <c r="A466" s="26">
        <v>54</v>
      </c>
      <c r="B466" s="27" t="s">
        <v>0</v>
      </c>
      <c r="C466" s="27" t="s">
        <v>15</v>
      </c>
      <c r="D466" s="27" t="s">
        <v>6</v>
      </c>
      <c r="E466" s="27" t="s">
        <v>7</v>
      </c>
      <c r="F466" s="28">
        <v>879</v>
      </c>
      <c r="G466" s="29">
        <v>50.3</v>
      </c>
      <c r="H466" s="40">
        <v>41675</v>
      </c>
      <c r="I466" s="27" t="s">
        <v>8</v>
      </c>
      <c r="J466" s="30" t="s">
        <v>11</v>
      </c>
      <c r="K466" s="30"/>
      <c r="L466" s="30">
        <v>0.08</v>
      </c>
      <c r="M466" s="27">
        <v>5</v>
      </c>
      <c r="N466" s="31" t="str">
        <f>VLOOKUP(L466,Güteklasse!$B$4:$C$8,2)</f>
        <v>A</v>
      </c>
      <c r="O466" s="27" t="str">
        <f>VLOOKUP(I466,Händleradressen!$B$3:$E$6,4,0)</f>
        <v>Düsseldorf</v>
      </c>
      <c r="P466" s="29">
        <f t="shared" si="21"/>
        <v>44213.7</v>
      </c>
      <c r="Q466" s="29">
        <f t="shared" si="22"/>
        <v>8400.6029999999992</v>
      </c>
      <c r="R466" s="29">
        <f t="shared" si="23"/>
        <v>52614.303</v>
      </c>
    </row>
    <row r="467" spans="1:18" x14ac:dyDescent="0.25">
      <c r="A467" s="26">
        <v>209</v>
      </c>
      <c r="B467" s="27" t="s">
        <v>17</v>
      </c>
      <c r="C467" s="27" t="s">
        <v>5</v>
      </c>
      <c r="D467" s="27" t="s">
        <v>16</v>
      </c>
      <c r="E467" s="27" t="s">
        <v>7</v>
      </c>
      <c r="F467" s="28">
        <v>46</v>
      </c>
      <c r="G467" s="29">
        <v>50.3</v>
      </c>
      <c r="H467" s="40">
        <v>41676</v>
      </c>
      <c r="I467" s="27" t="s">
        <v>14</v>
      </c>
      <c r="J467" s="30" t="s">
        <v>11</v>
      </c>
      <c r="K467" s="30"/>
      <c r="L467" s="30">
        <v>0.35</v>
      </c>
      <c r="M467" s="27">
        <v>2</v>
      </c>
      <c r="N467" s="31" t="str">
        <f>VLOOKUP(L467,Güteklasse!$B$4:$C$8,2)</f>
        <v>B</v>
      </c>
      <c r="O467" s="27" t="str">
        <f>VLOOKUP(I467,Händleradressen!$B$3:$E$6,4,0)</f>
        <v>München</v>
      </c>
      <c r="P467" s="29">
        <f t="shared" si="21"/>
        <v>2313.7999999999997</v>
      </c>
      <c r="Q467" s="29">
        <f t="shared" si="22"/>
        <v>439.62199999999996</v>
      </c>
      <c r="R467" s="29">
        <f t="shared" si="23"/>
        <v>2753.4219999999996</v>
      </c>
    </row>
    <row r="468" spans="1:18" x14ac:dyDescent="0.25">
      <c r="A468" s="26">
        <v>93</v>
      </c>
      <c r="B468" s="27" t="s">
        <v>17</v>
      </c>
      <c r="C468" s="27" t="s">
        <v>15</v>
      </c>
      <c r="D468" s="27" t="s">
        <v>16</v>
      </c>
      <c r="E468" s="27" t="s">
        <v>7</v>
      </c>
      <c r="F468" s="28">
        <v>10</v>
      </c>
      <c r="G468" s="29">
        <v>45.79</v>
      </c>
      <c r="H468" s="40">
        <v>41677</v>
      </c>
      <c r="I468" s="27" t="s">
        <v>14</v>
      </c>
      <c r="J468" s="30"/>
      <c r="K468" s="30" t="s">
        <v>11</v>
      </c>
      <c r="L468" s="30">
        <v>0.16</v>
      </c>
      <c r="M468" s="27">
        <v>2</v>
      </c>
      <c r="N468" s="31" t="str">
        <f>VLOOKUP(L468,Güteklasse!$B$4:$C$8,2)</f>
        <v>A</v>
      </c>
      <c r="O468" s="27" t="str">
        <f>VLOOKUP(I468,Händleradressen!$B$3:$E$6,4,0)</f>
        <v>München</v>
      </c>
      <c r="P468" s="29">
        <f t="shared" si="21"/>
        <v>457.9</v>
      </c>
      <c r="Q468" s="29">
        <f t="shared" si="22"/>
        <v>87.000999999999991</v>
      </c>
      <c r="R468" s="29">
        <f t="shared" si="23"/>
        <v>544.90099999999995</v>
      </c>
    </row>
    <row r="469" spans="1:18" x14ac:dyDescent="0.25">
      <c r="A469" s="26">
        <v>428</v>
      </c>
      <c r="B469" s="27" t="s">
        <v>0</v>
      </c>
      <c r="C469" s="27" t="s">
        <v>5</v>
      </c>
      <c r="D469" s="27" t="s">
        <v>6</v>
      </c>
      <c r="E469" s="27" t="s">
        <v>7</v>
      </c>
      <c r="F469" s="28">
        <v>1654</v>
      </c>
      <c r="G469" s="29">
        <v>50.33</v>
      </c>
      <c r="H469" s="40">
        <v>41678</v>
      </c>
      <c r="I469" s="27" t="s">
        <v>8</v>
      </c>
      <c r="J469" s="30"/>
      <c r="K469" s="30"/>
      <c r="L469" s="30">
        <v>0.72</v>
      </c>
      <c r="M469" s="27">
        <v>3</v>
      </c>
      <c r="N469" s="31" t="str">
        <f>VLOOKUP(L469,Güteklasse!$B$4:$C$8,2)</f>
        <v>D</v>
      </c>
      <c r="O469" s="27" t="str">
        <f>VLOOKUP(I469,Händleradressen!$B$3:$E$6,4,0)</f>
        <v>Düsseldorf</v>
      </c>
      <c r="P469" s="29">
        <f t="shared" si="21"/>
        <v>83245.819999999992</v>
      </c>
      <c r="Q469" s="29">
        <f t="shared" si="22"/>
        <v>15816.705799999998</v>
      </c>
      <c r="R469" s="29">
        <f t="shared" si="23"/>
        <v>99062.525799999989</v>
      </c>
    </row>
    <row r="470" spans="1:18" x14ac:dyDescent="0.25">
      <c r="A470" s="26">
        <v>464</v>
      </c>
      <c r="B470" s="27" t="s">
        <v>17</v>
      </c>
      <c r="C470" s="27" t="s">
        <v>1</v>
      </c>
      <c r="D470" s="27" t="s">
        <v>13</v>
      </c>
      <c r="E470" s="27" t="s">
        <v>7</v>
      </c>
      <c r="F470" s="28">
        <v>12</v>
      </c>
      <c r="G470" s="29">
        <v>50.34</v>
      </c>
      <c r="H470" s="40">
        <v>41679</v>
      </c>
      <c r="I470" s="27" t="s">
        <v>4</v>
      </c>
      <c r="J470" s="30" t="s">
        <v>11</v>
      </c>
      <c r="K470" s="30"/>
      <c r="L470" s="30">
        <v>0.77</v>
      </c>
      <c r="M470" s="27">
        <v>1</v>
      </c>
      <c r="N470" s="31" t="str">
        <f>VLOOKUP(L470,Güteklasse!$B$4:$C$8,2)</f>
        <v>D</v>
      </c>
      <c r="O470" s="27" t="str">
        <f>VLOOKUP(I470,Händleradressen!$B$3:$E$6,4,0)</f>
        <v>Köln</v>
      </c>
      <c r="P470" s="29">
        <f t="shared" si="21"/>
        <v>604.08000000000004</v>
      </c>
      <c r="Q470" s="29">
        <f t="shared" si="22"/>
        <v>114.77520000000001</v>
      </c>
      <c r="R470" s="29">
        <f t="shared" si="23"/>
        <v>718.85520000000008</v>
      </c>
    </row>
    <row r="471" spans="1:18" x14ac:dyDescent="0.25">
      <c r="A471" s="26">
        <v>266</v>
      </c>
      <c r="B471" s="27" t="s">
        <v>0</v>
      </c>
      <c r="C471" s="27" t="s">
        <v>15</v>
      </c>
      <c r="D471" s="27" t="s">
        <v>2</v>
      </c>
      <c r="E471" s="27" t="s">
        <v>7</v>
      </c>
      <c r="F471" s="28">
        <v>543</v>
      </c>
      <c r="G471" s="29">
        <v>50.38</v>
      </c>
      <c r="H471" s="40">
        <v>41680</v>
      </c>
      <c r="I471" s="27" t="s">
        <v>14</v>
      </c>
      <c r="J471" s="30" t="s">
        <v>11</v>
      </c>
      <c r="K471" s="30"/>
      <c r="L471" s="30">
        <v>0.43</v>
      </c>
      <c r="M471" s="27">
        <v>2</v>
      </c>
      <c r="N471" s="31" t="str">
        <f>VLOOKUP(L471,Güteklasse!$B$4:$C$8,2)</f>
        <v>B</v>
      </c>
      <c r="O471" s="27" t="str">
        <f>VLOOKUP(I471,Händleradressen!$B$3:$E$6,4,0)</f>
        <v>München</v>
      </c>
      <c r="P471" s="29">
        <f t="shared" si="21"/>
        <v>27356.34</v>
      </c>
      <c r="Q471" s="29">
        <f t="shared" si="22"/>
        <v>5197.7046</v>
      </c>
      <c r="R471" s="29">
        <f t="shared" si="23"/>
        <v>32554.044600000001</v>
      </c>
    </row>
    <row r="472" spans="1:18" x14ac:dyDescent="0.25">
      <c r="A472" s="26">
        <v>225</v>
      </c>
      <c r="B472" s="27" t="s">
        <v>18</v>
      </c>
      <c r="C472" s="27" t="s">
        <v>1</v>
      </c>
      <c r="D472" s="27" t="s">
        <v>10</v>
      </c>
      <c r="E472" s="27" t="s">
        <v>7</v>
      </c>
      <c r="F472" s="28">
        <v>27</v>
      </c>
      <c r="G472" s="29">
        <v>50.38</v>
      </c>
      <c r="H472" s="40">
        <v>41681</v>
      </c>
      <c r="I472" s="27" t="s">
        <v>4</v>
      </c>
      <c r="J472" s="30" t="s">
        <v>11</v>
      </c>
      <c r="K472" s="30"/>
      <c r="L472" s="30">
        <v>0.37</v>
      </c>
      <c r="M472" s="27">
        <v>4</v>
      </c>
      <c r="N472" s="31" t="str">
        <f>VLOOKUP(L472,Güteklasse!$B$4:$C$8,2)</f>
        <v>B</v>
      </c>
      <c r="O472" s="27" t="str">
        <f>VLOOKUP(I472,Händleradressen!$B$3:$E$6,4,0)</f>
        <v>Köln</v>
      </c>
      <c r="P472" s="29">
        <f t="shared" si="21"/>
        <v>1360.26</v>
      </c>
      <c r="Q472" s="29">
        <f t="shared" si="22"/>
        <v>258.44940000000003</v>
      </c>
      <c r="R472" s="29">
        <f t="shared" si="23"/>
        <v>1618.7094</v>
      </c>
    </row>
    <row r="473" spans="1:18" x14ac:dyDescent="0.25">
      <c r="A473" s="26">
        <v>67</v>
      </c>
      <c r="B473" s="27" t="s">
        <v>0</v>
      </c>
      <c r="C473" s="27" t="s">
        <v>9</v>
      </c>
      <c r="D473" s="27" t="s">
        <v>10</v>
      </c>
      <c r="E473" s="27" t="s">
        <v>7</v>
      </c>
      <c r="F473" s="28">
        <v>8485</v>
      </c>
      <c r="G473" s="29">
        <v>50.42</v>
      </c>
      <c r="H473" s="40">
        <v>41682</v>
      </c>
      <c r="I473" s="27" t="s">
        <v>4</v>
      </c>
      <c r="J473" s="30"/>
      <c r="K473" s="30" t="s">
        <v>11</v>
      </c>
      <c r="L473" s="30">
        <v>0.12</v>
      </c>
      <c r="M473" s="27">
        <v>2</v>
      </c>
      <c r="N473" s="31" t="str">
        <f>VLOOKUP(L473,Güteklasse!$B$4:$C$8,2)</f>
        <v>A</v>
      </c>
      <c r="O473" s="27" t="str">
        <f>VLOOKUP(I473,Händleradressen!$B$3:$E$6,4,0)</f>
        <v>Köln</v>
      </c>
      <c r="P473" s="29">
        <f t="shared" si="21"/>
        <v>427813.7</v>
      </c>
      <c r="Q473" s="29">
        <f t="shared" si="22"/>
        <v>81284.603000000003</v>
      </c>
      <c r="R473" s="29">
        <f t="shared" si="23"/>
        <v>509098.30300000001</v>
      </c>
    </row>
    <row r="474" spans="1:18" x14ac:dyDescent="0.25">
      <c r="A474" s="26">
        <v>18</v>
      </c>
      <c r="B474" s="27" t="s">
        <v>18</v>
      </c>
      <c r="C474" s="27" t="s">
        <v>9</v>
      </c>
      <c r="D474" s="27" t="s">
        <v>2</v>
      </c>
      <c r="E474" s="27" t="s">
        <v>7</v>
      </c>
      <c r="F474" s="28">
        <v>9</v>
      </c>
      <c r="G474" s="29">
        <v>51.95</v>
      </c>
      <c r="H474" s="40">
        <v>41683</v>
      </c>
      <c r="I474" s="27" t="s">
        <v>12</v>
      </c>
      <c r="J474" s="30" t="s">
        <v>11</v>
      </c>
      <c r="K474" s="30"/>
      <c r="L474" s="30">
        <v>0.04</v>
      </c>
      <c r="M474" s="27">
        <v>1</v>
      </c>
      <c r="N474" s="31" t="str">
        <f>VLOOKUP(L474,Güteklasse!$B$4:$C$8,2)</f>
        <v>A</v>
      </c>
      <c r="O474" s="27" t="str">
        <f>VLOOKUP(I474,Händleradressen!$B$3:$E$6,4,0)</f>
        <v>Hamburg</v>
      </c>
      <c r="P474" s="29">
        <f t="shared" si="21"/>
        <v>467.55</v>
      </c>
      <c r="Q474" s="29">
        <f t="shared" si="22"/>
        <v>88.834500000000006</v>
      </c>
      <c r="R474" s="29">
        <f t="shared" si="23"/>
        <v>556.3845</v>
      </c>
    </row>
    <row r="475" spans="1:18" x14ac:dyDescent="0.25">
      <c r="A475" s="26">
        <v>286</v>
      </c>
      <c r="B475" s="27" t="s">
        <v>0</v>
      </c>
      <c r="C475" s="27" t="s">
        <v>1</v>
      </c>
      <c r="D475" s="27" t="s">
        <v>10</v>
      </c>
      <c r="E475" s="27" t="s">
        <v>7</v>
      </c>
      <c r="F475" s="28">
        <v>345</v>
      </c>
      <c r="G475" s="29">
        <v>50.43</v>
      </c>
      <c r="H475" s="40">
        <v>41684</v>
      </c>
      <c r="I475" s="27" t="s">
        <v>4</v>
      </c>
      <c r="J475" s="30" t="s">
        <v>11</v>
      </c>
      <c r="K475" s="30" t="s">
        <v>11</v>
      </c>
      <c r="L475" s="30">
        <v>0.47</v>
      </c>
      <c r="M475" s="27">
        <v>1</v>
      </c>
      <c r="N475" s="31" t="str">
        <f>VLOOKUP(L475,Güteklasse!$B$4:$C$8,2)</f>
        <v>C</v>
      </c>
      <c r="O475" s="27" t="str">
        <f>VLOOKUP(I475,Händleradressen!$B$3:$E$6,4,0)</f>
        <v>Köln</v>
      </c>
      <c r="P475" s="29">
        <f t="shared" si="21"/>
        <v>17398.349999999999</v>
      </c>
      <c r="Q475" s="29">
        <f t="shared" si="22"/>
        <v>3305.6864999999998</v>
      </c>
      <c r="R475" s="29">
        <f t="shared" si="23"/>
        <v>20704.036499999998</v>
      </c>
    </row>
    <row r="476" spans="1:18" x14ac:dyDescent="0.25">
      <c r="A476" s="26">
        <v>227</v>
      </c>
      <c r="B476" s="27" t="s">
        <v>17</v>
      </c>
      <c r="C476" s="27" t="s">
        <v>15</v>
      </c>
      <c r="D476" s="27" t="s">
        <v>6</v>
      </c>
      <c r="E476" s="27" t="s">
        <v>7</v>
      </c>
      <c r="F476" s="28">
        <v>21</v>
      </c>
      <c r="G476" s="29">
        <v>50.43</v>
      </c>
      <c r="H476" s="40">
        <v>41685</v>
      </c>
      <c r="I476" s="27" t="s">
        <v>14</v>
      </c>
      <c r="J476" s="30" t="s">
        <v>11</v>
      </c>
      <c r="K476" s="30" t="s">
        <v>11</v>
      </c>
      <c r="L476" s="30">
        <v>0.37</v>
      </c>
      <c r="M476" s="27">
        <v>2</v>
      </c>
      <c r="N476" s="31" t="str">
        <f>VLOOKUP(L476,Güteklasse!$B$4:$C$8,2)</f>
        <v>B</v>
      </c>
      <c r="O476" s="27" t="str">
        <f>VLOOKUP(I476,Händleradressen!$B$3:$E$6,4,0)</f>
        <v>München</v>
      </c>
      <c r="P476" s="29">
        <f t="shared" si="21"/>
        <v>1059.03</v>
      </c>
      <c r="Q476" s="29">
        <f t="shared" si="22"/>
        <v>201.2157</v>
      </c>
      <c r="R476" s="29">
        <f t="shared" si="23"/>
        <v>1260.2456999999999</v>
      </c>
    </row>
    <row r="477" spans="1:18" x14ac:dyDescent="0.25">
      <c r="A477" s="26">
        <v>55</v>
      </c>
      <c r="B477" s="27" t="s">
        <v>17</v>
      </c>
      <c r="C477" s="27" t="s">
        <v>9</v>
      </c>
      <c r="D477" s="27" t="s">
        <v>6</v>
      </c>
      <c r="E477" s="27" t="s">
        <v>7</v>
      </c>
      <c r="F477" s="28">
        <v>33</v>
      </c>
      <c r="G477" s="29">
        <v>50.44</v>
      </c>
      <c r="H477" s="40">
        <v>41686</v>
      </c>
      <c r="I477" s="27" t="s">
        <v>8</v>
      </c>
      <c r="J477" s="30" t="s">
        <v>11</v>
      </c>
      <c r="K477" s="30" t="s">
        <v>11</v>
      </c>
      <c r="L477" s="30">
        <v>0.08</v>
      </c>
      <c r="M477" s="27">
        <v>2</v>
      </c>
      <c r="N477" s="31" t="str">
        <f>VLOOKUP(L477,Güteklasse!$B$4:$C$8,2)</f>
        <v>A</v>
      </c>
      <c r="O477" s="27" t="str">
        <f>VLOOKUP(I477,Händleradressen!$B$3:$E$6,4,0)</f>
        <v>Düsseldorf</v>
      </c>
      <c r="P477" s="29">
        <f t="shared" si="21"/>
        <v>1664.52</v>
      </c>
      <c r="Q477" s="29">
        <f t="shared" si="22"/>
        <v>316.25880000000001</v>
      </c>
      <c r="R477" s="29">
        <f t="shared" si="23"/>
        <v>1980.7788</v>
      </c>
    </row>
    <row r="478" spans="1:18" x14ac:dyDescent="0.25">
      <c r="A478" s="26">
        <v>382</v>
      </c>
      <c r="B478" s="27" t="s">
        <v>18</v>
      </c>
      <c r="C478" s="27" t="s">
        <v>9</v>
      </c>
      <c r="D478" s="27" t="s">
        <v>16</v>
      </c>
      <c r="E478" s="27" t="s">
        <v>7</v>
      </c>
      <c r="F478" s="28">
        <v>20</v>
      </c>
      <c r="G478" s="29">
        <v>50.59</v>
      </c>
      <c r="H478" s="40">
        <v>41687</v>
      </c>
      <c r="I478" s="27" t="s">
        <v>4</v>
      </c>
      <c r="J478" s="30" t="s">
        <v>11</v>
      </c>
      <c r="K478" s="30"/>
      <c r="L478" s="30">
        <v>0.63</v>
      </c>
      <c r="M478" s="27">
        <v>2</v>
      </c>
      <c r="N478" s="31" t="str">
        <f>VLOOKUP(L478,Güteklasse!$B$4:$C$8,2)</f>
        <v>D</v>
      </c>
      <c r="O478" s="27" t="str">
        <f>VLOOKUP(I478,Händleradressen!$B$3:$E$6,4,0)</f>
        <v>Köln</v>
      </c>
      <c r="P478" s="29">
        <f t="shared" si="21"/>
        <v>1011.8000000000001</v>
      </c>
      <c r="Q478" s="29">
        <f t="shared" si="22"/>
        <v>192.24200000000002</v>
      </c>
      <c r="R478" s="29">
        <f t="shared" si="23"/>
        <v>1204.0420000000001</v>
      </c>
    </row>
    <row r="479" spans="1:18" x14ac:dyDescent="0.25">
      <c r="A479" s="26">
        <v>356</v>
      </c>
      <c r="B479" s="27" t="s">
        <v>0</v>
      </c>
      <c r="C479" s="27" t="s">
        <v>15</v>
      </c>
      <c r="D479" s="27" t="s">
        <v>2</v>
      </c>
      <c r="E479" s="27" t="s">
        <v>7</v>
      </c>
      <c r="F479" s="28">
        <v>884</v>
      </c>
      <c r="G479" s="29">
        <v>50.61</v>
      </c>
      <c r="H479" s="40">
        <v>41688</v>
      </c>
      <c r="I479" s="27" t="s">
        <v>8</v>
      </c>
      <c r="J479" s="30" t="s">
        <v>11</v>
      </c>
      <c r="K479" s="30"/>
      <c r="L479" s="30">
        <v>0.59</v>
      </c>
      <c r="M479" s="27">
        <v>2</v>
      </c>
      <c r="N479" s="31" t="str">
        <f>VLOOKUP(L479,Güteklasse!$B$4:$C$8,2)</f>
        <v>D</v>
      </c>
      <c r="O479" s="27" t="str">
        <f>VLOOKUP(I479,Händleradressen!$B$3:$E$6,4,0)</f>
        <v>Düsseldorf</v>
      </c>
      <c r="P479" s="29">
        <f t="shared" si="21"/>
        <v>44739.24</v>
      </c>
      <c r="Q479" s="29">
        <f t="shared" si="22"/>
        <v>8500.4555999999993</v>
      </c>
      <c r="R479" s="29">
        <f t="shared" si="23"/>
        <v>53239.695599999999</v>
      </c>
    </row>
    <row r="480" spans="1:18" x14ac:dyDescent="0.25">
      <c r="A480" s="26">
        <v>203</v>
      </c>
      <c r="B480" s="27" t="s">
        <v>17</v>
      </c>
      <c r="C480" s="27" t="s">
        <v>15</v>
      </c>
      <c r="D480" s="27" t="s">
        <v>13</v>
      </c>
      <c r="E480" s="27" t="s">
        <v>7</v>
      </c>
      <c r="F480" s="28">
        <v>27</v>
      </c>
      <c r="G480" s="29">
        <v>50.61</v>
      </c>
      <c r="H480" s="40">
        <v>41689</v>
      </c>
      <c r="I480" s="27" t="s">
        <v>4</v>
      </c>
      <c r="J480" s="30" t="s">
        <v>11</v>
      </c>
      <c r="K480" s="30" t="s">
        <v>11</v>
      </c>
      <c r="L480" s="30">
        <v>0.34</v>
      </c>
      <c r="M480" s="27">
        <v>2</v>
      </c>
      <c r="N480" s="31" t="str">
        <f>VLOOKUP(L480,Güteklasse!$B$4:$C$8,2)</f>
        <v>B</v>
      </c>
      <c r="O480" s="27" t="str">
        <f>VLOOKUP(I480,Händleradressen!$B$3:$E$6,4,0)</f>
        <v>Köln</v>
      </c>
      <c r="P480" s="29">
        <f t="shared" si="21"/>
        <v>1366.47</v>
      </c>
      <c r="Q480" s="29">
        <f t="shared" si="22"/>
        <v>259.6293</v>
      </c>
      <c r="R480" s="29">
        <f t="shared" si="23"/>
        <v>1626.0993000000001</v>
      </c>
    </row>
    <row r="481" spans="1:18" x14ac:dyDescent="0.25">
      <c r="A481" s="26">
        <v>592</v>
      </c>
      <c r="B481" s="27" t="s">
        <v>18</v>
      </c>
      <c r="C481" s="27" t="s">
        <v>5</v>
      </c>
      <c r="D481" s="27" t="s">
        <v>16</v>
      </c>
      <c r="E481" s="27" t="s">
        <v>7</v>
      </c>
      <c r="F481" s="28">
        <v>25</v>
      </c>
      <c r="G481" s="29">
        <v>50.65</v>
      </c>
      <c r="H481" s="40">
        <v>41690</v>
      </c>
      <c r="I481" s="27" t="s">
        <v>14</v>
      </c>
      <c r="J481" s="30" t="s">
        <v>11</v>
      </c>
      <c r="K481" s="30" t="s">
        <v>11</v>
      </c>
      <c r="L481" s="30">
        <v>0.99</v>
      </c>
      <c r="M481" s="27">
        <v>2</v>
      </c>
      <c r="N481" s="31" t="str">
        <f>VLOOKUP(L481,Güteklasse!$B$4:$C$8,2)</f>
        <v>E</v>
      </c>
      <c r="O481" s="27" t="str">
        <f>VLOOKUP(I481,Händleradressen!$B$3:$E$6,4,0)</f>
        <v>München</v>
      </c>
      <c r="P481" s="29">
        <f t="shared" si="21"/>
        <v>1266.25</v>
      </c>
      <c r="Q481" s="29">
        <f t="shared" si="22"/>
        <v>240.58750000000001</v>
      </c>
      <c r="R481" s="29">
        <f t="shared" si="23"/>
        <v>1506.8375000000001</v>
      </c>
    </row>
    <row r="482" spans="1:18" x14ac:dyDescent="0.25">
      <c r="A482" s="26">
        <v>501</v>
      </c>
      <c r="B482" s="27" t="s">
        <v>0</v>
      </c>
      <c r="C482" s="27" t="s">
        <v>9</v>
      </c>
      <c r="D482" s="27" t="s">
        <v>10</v>
      </c>
      <c r="E482" s="27" t="s">
        <v>7</v>
      </c>
      <c r="F482" s="28">
        <v>675</v>
      </c>
      <c r="G482" s="29">
        <v>50.8</v>
      </c>
      <c r="H482" s="40">
        <v>41691</v>
      </c>
      <c r="I482" s="27" t="s">
        <v>12</v>
      </c>
      <c r="J482" s="30" t="s">
        <v>11</v>
      </c>
      <c r="K482" s="30" t="s">
        <v>11</v>
      </c>
      <c r="L482" s="30">
        <v>0.86</v>
      </c>
      <c r="M482" s="27">
        <v>2</v>
      </c>
      <c r="N482" s="31" t="str">
        <f>VLOOKUP(L482,Güteklasse!$B$4:$C$8,2)</f>
        <v>D</v>
      </c>
      <c r="O482" s="27" t="str">
        <f>VLOOKUP(I482,Händleradressen!$B$3:$E$6,4,0)</f>
        <v>Hamburg</v>
      </c>
      <c r="P482" s="29">
        <f t="shared" si="21"/>
        <v>34290</v>
      </c>
      <c r="Q482" s="29">
        <f t="shared" si="22"/>
        <v>6515.1</v>
      </c>
      <c r="R482" s="29">
        <f t="shared" si="23"/>
        <v>40805.1</v>
      </c>
    </row>
    <row r="483" spans="1:18" x14ac:dyDescent="0.25">
      <c r="A483" s="26">
        <v>468</v>
      </c>
      <c r="B483" s="27" t="s">
        <v>18</v>
      </c>
      <c r="C483" s="27" t="s">
        <v>15</v>
      </c>
      <c r="D483" s="27" t="s">
        <v>13</v>
      </c>
      <c r="E483" s="27" t="s">
        <v>7</v>
      </c>
      <c r="F483" s="28">
        <v>38</v>
      </c>
      <c r="G483" s="29">
        <v>50.8</v>
      </c>
      <c r="H483" s="40">
        <v>41692</v>
      </c>
      <c r="I483" s="27" t="s">
        <v>14</v>
      </c>
      <c r="J483" s="30" t="s">
        <v>11</v>
      </c>
      <c r="K483" s="30"/>
      <c r="L483" s="30">
        <v>0.79</v>
      </c>
      <c r="M483" s="27">
        <v>4</v>
      </c>
      <c r="N483" s="31" t="str">
        <f>VLOOKUP(L483,Güteklasse!$B$4:$C$8,2)</f>
        <v>D</v>
      </c>
      <c r="O483" s="27" t="str">
        <f>VLOOKUP(I483,Händleradressen!$B$3:$E$6,4,0)</f>
        <v>München</v>
      </c>
      <c r="P483" s="29">
        <f t="shared" si="21"/>
        <v>1930.3999999999999</v>
      </c>
      <c r="Q483" s="29">
        <f t="shared" si="22"/>
        <v>366.77599999999995</v>
      </c>
      <c r="R483" s="29">
        <f t="shared" si="23"/>
        <v>2297.1759999999999</v>
      </c>
    </row>
    <row r="484" spans="1:18" x14ac:dyDescent="0.25">
      <c r="A484" s="26">
        <v>268</v>
      </c>
      <c r="B484" s="27" t="s">
        <v>0</v>
      </c>
      <c r="C484" s="27" t="s">
        <v>5</v>
      </c>
      <c r="D484" s="27" t="s">
        <v>13</v>
      </c>
      <c r="E484" s="27" t="s">
        <v>7</v>
      </c>
      <c r="F484" s="28">
        <v>849</v>
      </c>
      <c r="G484" s="29">
        <v>50.83</v>
      </c>
      <c r="H484" s="40">
        <v>41693</v>
      </c>
      <c r="I484" s="27" t="s">
        <v>14</v>
      </c>
      <c r="J484" s="30" t="s">
        <v>11</v>
      </c>
      <c r="K484" s="30"/>
      <c r="L484" s="30">
        <v>0.43</v>
      </c>
      <c r="M484" s="27">
        <v>2</v>
      </c>
      <c r="N484" s="31" t="str">
        <f>VLOOKUP(L484,Güteklasse!$B$4:$C$8,2)</f>
        <v>B</v>
      </c>
      <c r="O484" s="27" t="str">
        <f>VLOOKUP(I484,Händleradressen!$B$3:$E$6,4,0)</f>
        <v>München</v>
      </c>
      <c r="P484" s="29">
        <f t="shared" si="21"/>
        <v>43154.67</v>
      </c>
      <c r="Q484" s="29">
        <f t="shared" si="22"/>
        <v>8199.3873000000003</v>
      </c>
      <c r="R484" s="29">
        <f t="shared" si="23"/>
        <v>51354.0573</v>
      </c>
    </row>
    <row r="485" spans="1:18" x14ac:dyDescent="0.25">
      <c r="A485" s="26">
        <v>399</v>
      </c>
      <c r="B485" s="27" t="s">
        <v>18</v>
      </c>
      <c r="C485" s="27" t="s">
        <v>1</v>
      </c>
      <c r="D485" s="27" t="s">
        <v>13</v>
      </c>
      <c r="E485" s="27" t="s">
        <v>7</v>
      </c>
      <c r="F485" s="28">
        <v>11</v>
      </c>
      <c r="G485" s="29">
        <v>50.83</v>
      </c>
      <c r="H485" s="40">
        <v>41694</v>
      </c>
      <c r="I485" s="27" t="s">
        <v>4</v>
      </c>
      <c r="J485" s="30" t="s">
        <v>11</v>
      </c>
      <c r="K485" s="30"/>
      <c r="L485" s="30">
        <v>0.66</v>
      </c>
      <c r="M485" s="27">
        <v>3</v>
      </c>
      <c r="N485" s="31" t="str">
        <f>VLOOKUP(L485,Güteklasse!$B$4:$C$8,2)</f>
        <v>D</v>
      </c>
      <c r="O485" s="27" t="str">
        <f>VLOOKUP(I485,Händleradressen!$B$3:$E$6,4,0)</f>
        <v>Köln</v>
      </c>
      <c r="P485" s="29">
        <f t="shared" si="21"/>
        <v>559.13</v>
      </c>
      <c r="Q485" s="29">
        <f t="shared" si="22"/>
        <v>106.2347</v>
      </c>
      <c r="R485" s="29">
        <f t="shared" si="23"/>
        <v>665.36469999999997</v>
      </c>
    </row>
    <row r="486" spans="1:18" x14ac:dyDescent="0.25">
      <c r="A486" s="26">
        <v>143</v>
      </c>
      <c r="B486" s="27" t="s">
        <v>18</v>
      </c>
      <c r="C486" s="27" t="s">
        <v>5</v>
      </c>
      <c r="D486" s="27" t="s">
        <v>6</v>
      </c>
      <c r="E486" s="27" t="s">
        <v>3</v>
      </c>
      <c r="F486" s="28">
        <v>582</v>
      </c>
      <c r="G486" s="29">
        <v>0.81</v>
      </c>
      <c r="H486" s="40">
        <v>41695</v>
      </c>
      <c r="I486" s="27" t="s">
        <v>4</v>
      </c>
      <c r="J486" s="30" t="s">
        <v>11</v>
      </c>
      <c r="K486" s="30"/>
      <c r="L486" s="30">
        <v>0.24</v>
      </c>
      <c r="M486" s="27">
        <v>3</v>
      </c>
      <c r="N486" s="31" t="str">
        <f>VLOOKUP(L486,Güteklasse!$B$4:$C$8,2)</f>
        <v>A</v>
      </c>
      <c r="O486" s="27" t="str">
        <f>VLOOKUP(I486,Händleradressen!$B$3:$E$6,4,0)</f>
        <v>Köln</v>
      </c>
      <c r="P486" s="29">
        <f t="shared" si="21"/>
        <v>471.42</v>
      </c>
      <c r="Q486" s="29">
        <f t="shared" si="22"/>
        <v>89.569800000000001</v>
      </c>
      <c r="R486" s="29">
        <f t="shared" si="23"/>
        <v>560.98980000000006</v>
      </c>
    </row>
    <row r="487" spans="1:18" x14ac:dyDescent="0.25">
      <c r="A487" s="26">
        <v>328</v>
      </c>
      <c r="B487" s="27" t="s">
        <v>17</v>
      </c>
      <c r="C487" s="27" t="s">
        <v>15</v>
      </c>
      <c r="D487" s="27" t="s">
        <v>16</v>
      </c>
      <c r="E487" s="27" t="s">
        <v>7</v>
      </c>
      <c r="F487" s="28">
        <v>11</v>
      </c>
      <c r="G487" s="29">
        <v>50.85</v>
      </c>
      <c r="H487" s="40">
        <v>41696</v>
      </c>
      <c r="I487" s="27" t="s">
        <v>8</v>
      </c>
      <c r="J487" s="30" t="s">
        <v>11</v>
      </c>
      <c r="K487" s="30" t="s">
        <v>11</v>
      </c>
      <c r="L487" s="30">
        <v>0.54</v>
      </c>
      <c r="M487" s="27">
        <v>1</v>
      </c>
      <c r="N487" s="31" t="str">
        <f>VLOOKUP(L487,Güteklasse!$B$4:$C$8,2)</f>
        <v>C</v>
      </c>
      <c r="O487" s="27" t="str">
        <f>VLOOKUP(I487,Händleradressen!$B$3:$E$6,4,0)</f>
        <v>Düsseldorf</v>
      </c>
      <c r="P487" s="29">
        <f t="shared" si="21"/>
        <v>559.35</v>
      </c>
      <c r="Q487" s="29">
        <f t="shared" si="22"/>
        <v>106.2765</v>
      </c>
      <c r="R487" s="29">
        <f t="shared" si="23"/>
        <v>665.62650000000008</v>
      </c>
    </row>
    <row r="488" spans="1:18" x14ac:dyDescent="0.25">
      <c r="A488" s="26">
        <v>194</v>
      </c>
      <c r="B488" s="27" t="s">
        <v>0</v>
      </c>
      <c r="C488" s="27" t="s">
        <v>9</v>
      </c>
      <c r="D488" s="27" t="s">
        <v>10</v>
      </c>
      <c r="E488" s="27" t="s">
        <v>7</v>
      </c>
      <c r="F488" s="28">
        <v>1537</v>
      </c>
      <c r="G488" s="29">
        <v>50.89</v>
      </c>
      <c r="H488" s="40">
        <v>41697</v>
      </c>
      <c r="I488" s="27" t="s">
        <v>4</v>
      </c>
      <c r="J488" s="30" t="s">
        <v>11</v>
      </c>
      <c r="K488" s="30" t="s">
        <v>11</v>
      </c>
      <c r="L488" s="30">
        <v>0.34</v>
      </c>
      <c r="M488" s="27">
        <v>3</v>
      </c>
      <c r="N488" s="31" t="str">
        <f>VLOOKUP(L488,Güteklasse!$B$4:$C$8,2)</f>
        <v>B</v>
      </c>
      <c r="O488" s="27" t="str">
        <f>VLOOKUP(I488,Händleradressen!$B$3:$E$6,4,0)</f>
        <v>Köln</v>
      </c>
      <c r="P488" s="29">
        <f t="shared" si="21"/>
        <v>78217.930000000008</v>
      </c>
      <c r="Q488" s="29">
        <f t="shared" si="22"/>
        <v>14861.406700000001</v>
      </c>
      <c r="R488" s="29">
        <f t="shared" si="23"/>
        <v>93079.336700000014</v>
      </c>
    </row>
    <row r="489" spans="1:18" x14ac:dyDescent="0.25">
      <c r="A489" s="26">
        <v>213</v>
      </c>
      <c r="B489" s="27" t="s">
        <v>0</v>
      </c>
      <c r="C489" s="27" t="s">
        <v>9</v>
      </c>
      <c r="D489" s="27" t="s">
        <v>2</v>
      </c>
      <c r="E489" s="27" t="s">
        <v>7</v>
      </c>
      <c r="F489" s="28">
        <v>488</v>
      </c>
      <c r="G489" s="29">
        <v>50.89</v>
      </c>
      <c r="H489" s="40">
        <v>41698</v>
      </c>
      <c r="I489" s="27" t="s">
        <v>14</v>
      </c>
      <c r="J489" s="30" t="s">
        <v>11</v>
      </c>
      <c r="K489" s="30" t="s">
        <v>11</v>
      </c>
      <c r="L489" s="30">
        <v>0.36</v>
      </c>
      <c r="M489" s="27">
        <v>4</v>
      </c>
      <c r="N489" s="31" t="str">
        <f>VLOOKUP(L489,Güteklasse!$B$4:$C$8,2)</f>
        <v>B</v>
      </c>
      <c r="O489" s="27" t="str">
        <f>VLOOKUP(I489,Händleradressen!$B$3:$E$6,4,0)</f>
        <v>München</v>
      </c>
      <c r="P489" s="29">
        <f t="shared" si="21"/>
        <v>24834.32</v>
      </c>
      <c r="Q489" s="29">
        <f t="shared" si="22"/>
        <v>4718.5208000000002</v>
      </c>
      <c r="R489" s="29">
        <f t="shared" si="23"/>
        <v>29552.840799999998</v>
      </c>
    </row>
    <row r="490" spans="1:18" x14ac:dyDescent="0.25">
      <c r="A490" s="26">
        <v>195</v>
      </c>
      <c r="B490" s="27" t="s">
        <v>0</v>
      </c>
      <c r="C490" s="27" t="s">
        <v>15</v>
      </c>
      <c r="D490" s="27" t="s">
        <v>10</v>
      </c>
      <c r="E490" s="27" t="s">
        <v>7</v>
      </c>
      <c r="F490" s="28">
        <v>5155</v>
      </c>
      <c r="G490" s="29">
        <v>50.9</v>
      </c>
      <c r="H490" s="40">
        <v>41699</v>
      </c>
      <c r="I490" s="27" t="s">
        <v>12</v>
      </c>
      <c r="J490" s="30" t="s">
        <v>11</v>
      </c>
      <c r="K490" s="30"/>
      <c r="L490" s="30">
        <v>0.34</v>
      </c>
      <c r="M490" s="27">
        <v>4</v>
      </c>
      <c r="N490" s="31" t="str">
        <f>VLOOKUP(L490,Güteklasse!$B$4:$C$8,2)</f>
        <v>B</v>
      </c>
      <c r="O490" s="27" t="str">
        <f>VLOOKUP(I490,Händleradressen!$B$3:$E$6,4,0)</f>
        <v>Hamburg</v>
      </c>
      <c r="P490" s="29">
        <f t="shared" si="21"/>
        <v>262389.5</v>
      </c>
      <c r="Q490" s="29">
        <f t="shared" si="22"/>
        <v>49854.004999999997</v>
      </c>
      <c r="R490" s="29">
        <f t="shared" si="23"/>
        <v>312243.505</v>
      </c>
    </row>
    <row r="491" spans="1:18" x14ac:dyDescent="0.25">
      <c r="A491" s="26">
        <v>56</v>
      </c>
      <c r="B491" s="27" t="s">
        <v>0</v>
      </c>
      <c r="C491" s="27" t="s">
        <v>5</v>
      </c>
      <c r="D491" s="27" t="s">
        <v>13</v>
      </c>
      <c r="E491" s="27" t="s">
        <v>7</v>
      </c>
      <c r="F491" s="28">
        <v>932</v>
      </c>
      <c r="G491" s="29">
        <v>50.92</v>
      </c>
      <c r="H491" s="40">
        <v>41700</v>
      </c>
      <c r="I491" s="27" t="s">
        <v>12</v>
      </c>
      <c r="J491" s="30"/>
      <c r="K491" s="30" t="s">
        <v>11</v>
      </c>
      <c r="L491" s="30">
        <v>7.0000000000000007E-2</v>
      </c>
      <c r="M491" s="27">
        <v>2</v>
      </c>
      <c r="N491" s="31" t="str">
        <f>VLOOKUP(L491,Güteklasse!$B$4:$C$8,2)</f>
        <v>A</v>
      </c>
      <c r="O491" s="27" t="str">
        <f>VLOOKUP(I491,Händleradressen!$B$3:$E$6,4,0)</f>
        <v>Hamburg</v>
      </c>
      <c r="P491" s="29">
        <f t="shared" si="21"/>
        <v>47457.440000000002</v>
      </c>
      <c r="Q491" s="29">
        <f t="shared" si="22"/>
        <v>9016.9135999999999</v>
      </c>
      <c r="R491" s="29">
        <f t="shared" si="23"/>
        <v>56474.353600000002</v>
      </c>
    </row>
    <row r="492" spans="1:18" x14ac:dyDescent="0.25">
      <c r="A492" s="26">
        <v>517</v>
      </c>
      <c r="B492" s="27" t="s">
        <v>18</v>
      </c>
      <c r="C492" s="27" t="s">
        <v>5</v>
      </c>
      <c r="D492" s="27" t="s">
        <v>16</v>
      </c>
      <c r="E492" s="27" t="s">
        <v>7</v>
      </c>
      <c r="F492" s="28">
        <v>30</v>
      </c>
      <c r="G492" s="29">
        <v>50.97</v>
      </c>
      <c r="H492" s="40">
        <v>41701</v>
      </c>
      <c r="I492" s="27" t="s">
        <v>8</v>
      </c>
      <c r="J492" s="30"/>
      <c r="K492" s="30"/>
      <c r="L492" s="30">
        <v>0.88</v>
      </c>
      <c r="M492" s="27">
        <v>1</v>
      </c>
      <c r="N492" s="31" t="str">
        <f>VLOOKUP(L492,Güteklasse!$B$4:$C$8,2)</f>
        <v>D</v>
      </c>
      <c r="O492" s="27" t="str">
        <f>VLOOKUP(I492,Händleradressen!$B$3:$E$6,4,0)</f>
        <v>Düsseldorf</v>
      </c>
      <c r="P492" s="29">
        <f t="shared" si="21"/>
        <v>1529.1</v>
      </c>
      <c r="Q492" s="29">
        <f t="shared" si="22"/>
        <v>290.529</v>
      </c>
      <c r="R492" s="29">
        <f t="shared" si="23"/>
        <v>1819.6289999999999</v>
      </c>
    </row>
    <row r="493" spans="1:18" x14ac:dyDescent="0.25">
      <c r="A493" s="32">
        <v>75</v>
      </c>
      <c r="B493" s="33" t="s">
        <v>18</v>
      </c>
      <c r="C493" s="27" t="s">
        <v>5</v>
      </c>
      <c r="D493" s="27" t="s">
        <v>13</v>
      </c>
      <c r="E493" s="27" t="s">
        <v>7</v>
      </c>
      <c r="F493" s="28">
        <v>29</v>
      </c>
      <c r="G493" s="29">
        <v>51.03</v>
      </c>
      <c r="H493" s="40">
        <v>41702</v>
      </c>
      <c r="I493" s="27" t="s">
        <v>8</v>
      </c>
      <c r="J493" s="30"/>
      <c r="K493" s="30" t="s">
        <v>11</v>
      </c>
      <c r="L493" s="30">
        <v>0.13</v>
      </c>
      <c r="M493" s="27">
        <v>4</v>
      </c>
      <c r="N493" s="31" t="str">
        <f>VLOOKUP(L493,Güteklasse!$B$4:$C$8,2)</f>
        <v>A</v>
      </c>
      <c r="O493" s="27" t="str">
        <f>VLOOKUP(I493,Händleradressen!$B$3:$E$6,4,0)</f>
        <v>Düsseldorf</v>
      </c>
      <c r="P493" s="29">
        <f t="shared" si="21"/>
        <v>1479.8700000000001</v>
      </c>
      <c r="Q493" s="29">
        <f t="shared" si="22"/>
        <v>281.17530000000005</v>
      </c>
      <c r="R493" s="29">
        <f t="shared" si="23"/>
        <v>1761.0453000000002</v>
      </c>
    </row>
    <row r="494" spans="1:18" x14ac:dyDescent="0.25">
      <c r="A494" s="34">
        <v>107</v>
      </c>
      <c r="B494" s="27" t="s">
        <v>18</v>
      </c>
      <c r="C494" s="27" t="s">
        <v>9</v>
      </c>
      <c r="D494" s="27" t="s">
        <v>10</v>
      </c>
      <c r="E494" s="27" t="s">
        <v>3</v>
      </c>
      <c r="F494" s="28">
        <v>898</v>
      </c>
      <c r="G494" s="29">
        <v>0.53</v>
      </c>
      <c r="H494" s="40">
        <v>41703</v>
      </c>
      <c r="I494" s="27" t="s">
        <v>14</v>
      </c>
      <c r="J494" s="30" t="s">
        <v>11</v>
      </c>
      <c r="K494" s="30"/>
      <c r="L494" s="30">
        <v>0.19</v>
      </c>
      <c r="M494" s="27">
        <v>1</v>
      </c>
      <c r="N494" s="31" t="str">
        <f>VLOOKUP(L494,Güteklasse!$B$4:$C$8,2)</f>
        <v>A</v>
      </c>
      <c r="O494" s="27" t="str">
        <f>VLOOKUP(I494,Händleradressen!$B$3:$E$6,4,0)</f>
        <v>München</v>
      </c>
      <c r="P494" s="29">
        <f t="shared" si="21"/>
        <v>475.94</v>
      </c>
      <c r="Q494" s="29">
        <f t="shared" si="22"/>
        <v>90.428600000000003</v>
      </c>
      <c r="R494" s="29">
        <f t="shared" si="23"/>
        <v>566.36860000000001</v>
      </c>
    </row>
    <row r="495" spans="1:18" x14ac:dyDescent="0.25">
      <c r="A495" s="26">
        <v>490</v>
      </c>
      <c r="B495" s="27" t="s">
        <v>0</v>
      </c>
      <c r="C495" s="27" t="s">
        <v>1</v>
      </c>
      <c r="D495" s="27" t="s">
        <v>6</v>
      </c>
      <c r="E495" s="27" t="s">
        <v>7</v>
      </c>
      <c r="F495" s="28">
        <v>9087</v>
      </c>
      <c r="G495" s="29">
        <v>51.2</v>
      </c>
      <c r="H495" s="40">
        <v>41704</v>
      </c>
      <c r="I495" s="27" t="s">
        <v>4</v>
      </c>
      <c r="J495" s="30"/>
      <c r="K495" s="30"/>
      <c r="L495" s="30">
        <v>0.84</v>
      </c>
      <c r="M495" s="27">
        <v>3</v>
      </c>
      <c r="N495" s="31" t="str">
        <f>VLOOKUP(L495,Güteklasse!$B$4:$C$8,2)</f>
        <v>D</v>
      </c>
      <c r="O495" s="27" t="str">
        <f>VLOOKUP(I495,Händleradressen!$B$3:$E$6,4,0)</f>
        <v>Köln</v>
      </c>
      <c r="P495" s="29">
        <f t="shared" si="21"/>
        <v>465254.40000000002</v>
      </c>
      <c r="Q495" s="29">
        <f t="shared" si="22"/>
        <v>88398.33600000001</v>
      </c>
      <c r="R495" s="29">
        <f t="shared" si="23"/>
        <v>553652.73600000003</v>
      </c>
    </row>
    <row r="496" spans="1:18" x14ac:dyDescent="0.25">
      <c r="A496" s="26">
        <v>57</v>
      </c>
      <c r="B496" s="27" t="s">
        <v>0</v>
      </c>
      <c r="C496" s="27" t="s">
        <v>9</v>
      </c>
      <c r="D496" s="27" t="s">
        <v>2</v>
      </c>
      <c r="E496" s="27" t="s">
        <v>7</v>
      </c>
      <c r="F496" s="28">
        <v>313</v>
      </c>
      <c r="G496" s="29">
        <v>51.32</v>
      </c>
      <c r="H496" s="40">
        <v>41705</v>
      </c>
      <c r="I496" s="27" t="s">
        <v>12</v>
      </c>
      <c r="J496" s="30" t="s">
        <v>11</v>
      </c>
      <c r="K496" s="30"/>
      <c r="L496" s="30">
        <v>0.1</v>
      </c>
      <c r="M496" s="27">
        <v>4</v>
      </c>
      <c r="N496" s="31" t="str">
        <f>VLOOKUP(L496,Güteklasse!$B$4:$C$8,2)</f>
        <v>A</v>
      </c>
      <c r="O496" s="27" t="str">
        <f>VLOOKUP(I496,Händleradressen!$B$3:$E$6,4,0)</f>
        <v>Hamburg</v>
      </c>
      <c r="P496" s="29">
        <f t="shared" si="21"/>
        <v>16063.16</v>
      </c>
      <c r="Q496" s="29">
        <f t="shared" si="22"/>
        <v>3052.0003999999999</v>
      </c>
      <c r="R496" s="29">
        <f t="shared" si="23"/>
        <v>19115.160400000001</v>
      </c>
    </row>
    <row r="497" spans="1:18" x14ac:dyDescent="0.25">
      <c r="A497" s="26">
        <v>562</v>
      </c>
      <c r="B497" s="27" t="s">
        <v>17</v>
      </c>
      <c r="C497" s="27" t="s">
        <v>9</v>
      </c>
      <c r="D497" s="27" t="s">
        <v>10</v>
      </c>
      <c r="E497" s="27" t="s">
        <v>7</v>
      </c>
      <c r="F497" s="28">
        <v>49</v>
      </c>
      <c r="G497" s="29">
        <v>51.33</v>
      </c>
      <c r="H497" s="40">
        <v>41706</v>
      </c>
      <c r="I497" s="27" t="s">
        <v>73</v>
      </c>
      <c r="J497" s="30" t="s">
        <v>11</v>
      </c>
      <c r="K497" s="30" t="s">
        <v>11</v>
      </c>
      <c r="L497" s="30">
        <v>0.94</v>
      </c>
      <c r="M497" s="27">
        <v>2</v>
      </c>
      <c r="N497" s="31" t="str">
        <f>VLOOKUP(L497,Güteklasse!$B$4:$C$8,2)</f>
        <v>E</v>
      </c>
      <c r="O497" s="27" t="e">
        <f>VLOOKUP(I497,Händleradressen!$B$3:$E$6,4,0)</f>
        <v>#N/A</v>
      </c>
      <c r="P497" s="29">
        <f t="shared" si="21"/>
        <v>2515.17</v>
      </c>
      <c r="Q497" s="29">
        <f t="shared" si="22"/>
        <v>477.88230000000004</v>
      </c>
      <c r="R497" s="29">
        <f t="shared" si="23"/>
        <v>2993.0523000000003</v>
      </c>
    </row>
    <row r="498" spans="1:18" x14ac:dyDescent="0.25">
      <c r="A498" s="26">
        <v>141</v>
      </c>
      <c r="B498" s="27" t="s">
        <v>0</v>
      </c>
      <c r="C498" s="27" t="s">
        <v>9</v>
      </c>
      <c r="D498" s="27" t="s">
        <v>2</v>
      </c>
      <c r="E498" s="27" t="s">
        <v>7</v>
      </c>
      <c r="F498" s="28">
        <v>5055</v>
      </c>
      <c r="G498" s="29">
        <v>51.34</v>
      </c>
      <c r="H498" s="40">
        <v>41707</v>
      </c>
      <c r="I498" s="27" t="s">
        <v>8</v>
      </c>
      <c r="J498" s="30"/>
      <c r="K498" s="30" t="s">
        <v>11</v>
      </c>
      <c r="L498" s="30">
        <v>0.24</v>
      </c>
      <c r="M498" s="27">
        <v>5</v>
      </c>
      <c r="N498" s="31" t="str">
        <f>VLOOKUP(L498,Güteklasse!$B$4:$C$8,2)</f>
        <v>A</v>
      </c>
      <c r="O498" s="27" t="str">
        <f>VLOOKUP(I498,Händleradressen!$B$3:$E$6,4,0)</f>
        <v>Düsseldorf</v>
      </c>
      <c r="P498" s="29">
        <f t="shared" si="21"/>
        <v>259523.7</v>
      </c>
      <c r="Q498" s="29">
        <f t="shared" si="22"/>
        <v>49309.503000000004</v>
      </c>
      <c r="R498" s="29">
        <f t="shared" si="23"/>
        <v>308833.20300000004</v>
      </c>
    </row>
    <row r="499" spans="1:18" x14ac:dyDescent="0.25">
      <c r="A499" s="26">
        <v>260</v>
      </c>
      <c r="B499" s="27" t="s">
        <v>0</v>
      </c>
      <c r="C499" s="27" t="s">
        <v>9</v>
      </c>
      <c r="D499" s="27" t="s">
        <v>13</v>
      </c>
      <c r="E499" s="27" t="s">
        <v>7</v>
      </c>
      <c r="F499" s="28">
        <v>44</v>
      </c>
      <c r="G499" s="29">
        <v>51.47</v>
      </c>
      <c r="H499" s="40">
        <v>41708</v>
      </c>
      <c r="I499" s="27" t="s">
        <v>8</v>
      </c>
      <c r="J499" s="30" t="s">
        <v>11</v>
      </c>
      <c r="K499" s="30" t="s">
        <v>11</v>
      </c>
      <c r="L499" s="30">
        <v>0.42</v>
      </c>
      <c r="M499" s="27">
        <v>5</v>
      </c>
      <c r="N499" s="31" t="str">
        <f>VLOOKUP(L499,Güteklasse!$B$4:$C$8,2)</f>
        <v>B</v>
      </c>
      <c r="O499" s="27" t="str">
        <f>VLOOKUP(I499,Händleradressen!$B$3:$E$6,4,0)</f>
        <v>Düsseldorf</v>
      </c>
      <c r="P499" s="29">
        <f t="shared" si="21"/>
        <v>2264.6799999999998</v>
      </c>
      <c r="Q499" s="29">
        <f t="shared" si="22"/>
        <v>430.28919999999999</v>
      </c>
      <c r="R499" s="29">
        <f t="shared" si="23"/>
        <v>2694.9692</v>
      </c>
    </row>
    <row r="500" spans="1:18" x14ac:dyDescent="0.25">
      <c r="A500" s="26">
        <v>394</v>
      </c>
      <c r="B500" s="27" t="s">
        <v>18</v>
      </c>
      <c r="C500" s="27" t="s">
        <v>9</v>
      </c>
      <c r="D500" s="27" t="s">
        <v>16</v>
      </c>
      <c r="E500" s="27" t="s">
        <v>3</v>
      </c>
      <c r="F500" s="28">
        <v>725</v>
      </c>
      <c r="G500" s="29">
        <v>0.66</v>
      </c>
      <c r="H500" s="40">
        <v>41709</v>
      </c>
      <c r="I500" s="27" t="s">
        <v>8</v>
      </c>
      <c r="J500" s="30" t="s">
        <v>11</v>
      </c>
      <c r="K500" s="30"/>
      <c r="L500" s="30">
        <v>0.65</v>
      </c>
      <c r="M500" s="27">
        <v>3</v>
      </c>
      <c r="N500" s="31" t="str">
        <f>VLOOKUP(L500,Güteklasse!$B$4:$C$8,2)</f>
        <v>D</v>
      </c>
      <c r="O500" s="27" t="str">
        <f>VLOOKUP(I500,Händleradressen!$B$3:$E$6,4,0)</f>
        <v>Düsseldorf</v>
      </c>
      <c r="P500" s="29">
        <f t="shared" si="21"/>
        <v>478.5</v>
      </c>
      <c r="Q500" s="29">
        <f t="shared" si="22"/>
        <v>90.915000000000006</v>
      </c>
      <c r="R500" s="29">
        <f t="shared" si="23"/>
        <v>569.41499999999996</v>
      </c>
    </row>
    <row r="501" spans="1:18" x14ac:dyDescent="0.25">
      <c r="A501" s="26">
        <v>196</v>
      </c>
      <c r="B501" s="27" t="s">
        <v>0</v>
      </c>
      <c r="C501" s="27" t="s">
        <v>15</v>
      </c>
      <c r="D501" s="27" t="s">
        <v>6</v>
      </c>
      <c r="E501" s="27" t="s">
        <v>7</v>
      </c>
      <c r="F501" s="28">
        <v>5155</v>
      </c>
      <c r="G501" s="29">
        <v>51.54</v>
      </c>
      <c r="H501" s="40">
        <v>41710</v>
      </c>
      <c r="I501" s="27" t="s">
        <v>8</v>
      </c>
      <c r="J501" s="30" t="s">
        <v>11</v>
      </c>
      <c r="K501" s="30"/>
      <c r="L501" s="30">
        <v>0.34</v>
      </c>
      <c r="M501" s="27">
        <v>1</v>
      </c>
      <c r="N501" s="31" t="str">
        <f>VLOOKUP(L501,Güteklasse!$B$4:$C$8,2)</f>
        <v>B</v>
      </c>
      <c r="O501" s="27" t="str">
        <f>VLOOKUP(I501,Händleradressen!$B$3:$E$6,4,0)</f>
        <v>Düsseldorf</v>
      </c>
      <c r="P501" s="29">
        <f t="shared" si="21"/>
        <v>265688.7</v>
      </c>
      <c r="Q501" s="29">
        <f t="shared" si="22"/>
        <v>50480.853000000003</v>
      </c>
      <c r="R501" s="29">
        <f t="shared" si="23"/>
        <v>316169.55300000001</v>
      </c>
    </row>
    <row r="502" spans="1:18" x14ac:dyDescent="0.25">
      <c r="A502" s="26">
        <v>425</v>
      </c>
      <c r="B502" s="27" t="s">
        <v>17</v>
      </c>
      <c r="C502" s="27" t="s">
        <v>9</v>
      </c>
      <c r="D502" s="27" t="s">
        <v>13</v>
      </c>
      <c r="E502" s="27" t="s">
        <v>7</v>
      </c>
      <c r="F502" s="28">
        <v>47</v>
      </c>
      <c r="G502" s="29">
        <v>51.54</v>
      </c>
      <c r="H502" s="40">
        <v>41711</v>
      </c>
      <c r="I502" s="27" t="s">
        <v>4</v>
      </c>
      <c r="J502" s="30" t="s">
        <v>11</v>
      </c>
      <c r="K502" s="30" t="s">
        <v>11</v>
      </c>
      <c r="L502" s="30">
        <v>0.71</v>
      </c>
      <c r="M502" s="27">
        <v>3</v>
      </c>
      <c r="N502" s="31" t="str">
        <f>VLOOKUP(L502,Güteklasse!$B$4:$C$8,2)</f>
        <v>D</v>
      </c>
      <c r="O502" s="27" t="str">
        <f>VLOOKUP(I502,Händleradressen!$B$3:$E$6,4,0)</f>
        <v>Köln</v>
      </c>
      <c r="P502" s="29">
        <f t="shared" si="21"/>
        <v>2422.38</v>
      </c>
      <c r="Q502" s="29">
        <f t="shared" si="22"/>
        <v>460.25220000000002</v>
      </c>
      <c r="R502" s="29">
        <f t="shared" si="23"/>
        <v>2882.6322</v>
      </c>
    </row>
    <row r="503" spans="1:18" x14ac:dyDescent="0.25">
      <c r="A503" s="26">
        <v>312</v>
      </c>
      <c r="B503" s="27" t="s">
        <v>0</v>
      </c>
      <c r="C503" s="27" t="s">
        <v>5</v>
      </c>
      <c r="D503" s="27" t="s">
        <v>10</v>
      </c>
      <c r="E503" s="27" t="s">
        <v>7</v>
      </c>
      <c r="F503" s="28">
        <v>1232</v>
      </c>
      <c r="G503" s="29">
        <v>51.57</v>
      </c>
      <c r="H503" s="40">
        <v>41712</v>
      </c>
      <c r="I503" s="27" t="s">
        <v>12</v>
      </c>
      <c r="J503" s="30"/>
      <c r="K503" s="30" t="s">
        <v>11</v>
      </c>
      <c r="L503" s="30">
        <v>0.52</v>
      </c>
      <c r="M503" s="27">
        <v>3</v>
      </c>
      <c r="N503" s="31" t="str">
        <f>VLOOKUP(L503,Güteklasse!$B$4:$C$8,2)</f>
        <v>C</v>
      </c>
      <c r="O503" s="27" t="str">
        <f>VLOOKUP(I503,Händleradressen!$B$3:$E$6,4,0)</f>
        <v>Hamburg</v>
      </c>
      <c r="P503" s="29">
        <f t="shared" si="21"/>
        <v>63534.239999999998</v>
      </c>
      <c r="Q503" s="29">
        <f t="shared" si="22"/>
        <v>12071.5056</v>
      </c>
      <c r="R503" s="29">
        <f t="shared" si="23"/>
        <v>75605.745599999995</v>
      </c>
    </row>
    <row r="504" spans="1:18" x14ac:dyDescent="0.25">
      <c r="A504" s="26">
        <v>58</v>
      </c>
      <c r="B504" s="27" t="s">
        <v>0</v>
      </c>
      <c r="C504" s="27" t="s">
        <v>5</v>
      </c>
      <c r="D504" s="27" t="s">
        <v>2</v>
      </c>
      <c r="E504" s="27" t="s">
        <v>7</v>
      </c>
      <c r="F504" s="28">
        <v>1814</v>
      </c>
      <c r="G504" s="29">
        <v>51.72</v>
      </c>
      <c r="H504" s="40">
        <v>41713</v>
      </c>
      <c r="I504" s="27" t="s">
        <v>12</v>
      </c>
      <c r="J504" s="30" t="s">
        <v>11</v>
      </c>
      <c r="K504" s="30"/>
      <c r="L504" s="30">
        <v>0.03</v>
      </c>
      <c r="M504" s="27">
        <v>2</v>
      </c>
      <c r="N504" s="31" t="str">
        <f>VLOOKUP(L504,Güteklasse!$B$4:$C$8,2)</f>
        <v>A</v>
      </c>
      <c r="O504" s="27" t="str">
        <f>VLOOKUP(I504,Händleradressen!$B$3:$E$6,4,0)</f>
        <v>Hamburg</v>
      </c>
      <c r="P504" s="29">
        <f t="shared" si="21"/>
        <v>93820.08</v>
      </c>
      <c r="Q504" s="29">
        <f t="shared" si="22"/>
        <v>17825.815200000001</v>
      </c>
      <c r="R504" s="29">
        <f t="shared" si="23"/>
        <v>111645.8952</v>
      </c>
    </row>
    <row r="505" spans="1:18" x14ac:dyDescent="0.25">
      <c r="A505" s="26">
        <v>323</v>
      </c>
      <c r="B505" s="27" t="s">
        <v>0</v>
      </c>
      <c r="C505" s="27" t="s">
        <v>9</v>
      </c>
      <c r="D505" s="27" t="s">
        <v>69</v>
      </c>
      <c r="E505" s="27" t="s">
        <v>7</v>
      </c>
      <c r="F505" s="28">
        <v>1231</v>
      </c>
      <c r="G505" s="29">
        <v>51.74</v>
      </c>
      <c r="H505" s="40">
        <v>41714</v>
      </c>
      <c r="I505" s="27" t="s">
        <v>4</v>
      </c>
      <c r="J505" s="30" t="s">
        <v>11</v>
      </c>
      <c r="K505" s="30"/>
      <c r="L505" s="30">
        <v>0.54</v>
      </c>
      <c r="M505" s="27">
        <v>3</v>
      </c>
      <c r="N505" s="31" t="str">
        <f>VLOOKUP(L505,Güteklasse!$B$4:$C$8,2)</f>
        <v>C</v>
      </c>
      <c r="O505" s="27" t="str">
        <f>VLOOKUP(I505,Händleradressen!$B$3:$E$6,4,0)</f>
        <v>Köln</v>
      </c>
      <c r="P505" s="29">
        <f t="shared" si="21"/>
        <v>63691.94</v>
      </c>
      <c r="Q505" s="29">
        <f t="shared" si="22"/>
        <v>12101.4686</v>
      </c>
      <c r="R505" s="29">
        <f t="shared" si="23"/>
        <v>75793.408599999995</v>
      </c>
    </row>
    <row r="506" spans="1:18" x14ac:dyDescent="0.25">
      <c r="A506" s="26">
        <v>416</v>
      </c>
      <c r="B506" s="27" t="s">
        <v>18</v>
      </c>
      <c r="C506" s="27" t="s">
        <v>1</v>
      </c>
      <c r="D506" s="27" t="s">
        <v>70</v>
      </c>
      <c r="E506" s="27" t="s">
        <v>7</v>
      </c>
      <c r="F506" s="28">
        <v>27</v>
      </c>
      <c r="G506" s="29">
        <v>51.74</v>
      </c>
      <c r="H506" s="40">
        <v>41715</v>
      </c>
      <c r="I506" s="27" t="s">
        <v>8</v>
      </c>
      <c r="J506" s="30" t="s">
        <v>11</v>
      </c>
      <c r="K506" s="30" t="s">
        <v>11</v>
      </c>
      <c r="L506" s="30">
        <v>0.7</v>
      </c>
      <c r="M506" s="27">
        <v>2</v>
      </c>
      <c r="N506" s="31" t="str">
        <f>VLOOKUP(L506,Güteklasse!$B$4:$C$8,2)</f>
        <v>D</v>
      </c>
      <c r="O506" s="27" t="str">
        <f>VLOOKUP(I506,Händleradressen!$B$3:$E$6,4,0)</f>
        <v>Düsseldorf</v>
      </c>
      <c r="P506" s="29">
        <f t="shared" si="21"/>
        <v>1396.98</v>
      </c>
      <c r="Q506" s="29">
        <f t="shared" si="22"/>
        <v>265.42619999999999</v>
      </c>
      <c r="R506" s="29">
        <f t="shared" si="23"/>
        <v>1662.4061999999999</v>
      </c>
    </row>
    <row r="507" spans="1:18" x14ac:dyDescent="0.25">
      <c r="A507" s="26">
        <v>590</v>
      </c>
      <c r="B507" s="27" t="s">
        <v>0</v>
      </c>
      <c r="C507" s="27" t="s">
        <v>9</v>
      </c>
      <c r="D507" s="27" t="s">
        <v>10</v>
      </c>
      <c r="E507" s="27" t="s">
        <v>7</v>
      </c>
      <c r="F507" s="28">
        <v>2155</v>
      </c>
      <c r="G507" s="29">
        <v>51.76</v>
      </c>
      <c r="H507" s="40">
        <v>41716</v>
      </c>
      <c r="I507" s="27" t="s">
        <v>12</v>
      </c>
      <c r="J507" s="30" t="s">
        <v>11</v>
      </c>
      <c r="K507" s="30" t="s">
        <v>11</v>
      </c>
      <c r="L507" s="30">
        <v>0.99</v>
      </c>
      <c r="M507" s="27">
        <v>4</v>
      </c>
      <c r="N507" s="31" t="str">
        <f>VLOOKUP(L507,Güteklasse!$B$4:$C$8,2)</f>
        <v>E</v>
      </c>
      <c r="O507" s="27" t="str">
        <f>VLOOKUP(I507,Händleradressen!$B$3:$E$6,4,0)</f>
        <v>Hamburg</v>
      </c>
      <c r="P507" s="29">
        <f t="shared" si="21"/>
        <v>111542.8</v>
      </c>
      <c r="Q507" s="29">
        <f t="shared" si="22"/>
        <v>21193.132000000001</v>
      </c>
      <c r="R507" s="29">
        <f t="shared" si="23"/>
        <v>132735.932</v>
      </c>
    </row>
    <row r="508" spans="1:18" x14ac:dyDescent="0.25">
      <c r="A508" s="26">
        <v>223</v>
      </c>
      <c r="B508" s="27" t="s">
        <v>0</v>
      </c>
      <c r="C508" s="27" t="s">
        <v>5</v>
      </c>
      <c r="D508" s="27" t="s">
        <v>2</v>
      </c>
      <c r="E508" s="27" t="s">
        <v>7</v>
      </c>
      <c r="F508" s="28">
        <v>555</v>
      </c>
      <c r="G508" s="29">
        <v>51.78</v>
      </c>
      <c r="H508" s="40">
        <v>41717</v>
      </c>
      <c r="I508" s="27" t="s">
        <v>8</v>
      </c>
      <c r="J508" s="30" t="s">
        <v>11</v>
      </c>
      <c r="K508" s="30" t="s">
        <v>11</v>
      </c>
      <c r="L508" s="30">
        <v>0.37</v>
      </c>
      <c r="M508" s="27">
        <v>2</v>
      </c>
      <c r="N508" s="31" t="str">
        <f>VLOOKUP(L508,Güteklasse!$B$4:$C$8,2)</f>
        <v>B</v>
      </c>
      <c r="O508" s="27" t="str">
        <f>VLOOKUP(I508,Händleradressen!$B$3:$E$6,4,0)</f>
        <v>Düsseldorf</v>
      </c>
      <c r="P508" s="29">
        <f t="shared" si="21"/>
        <v>28737.9</v>
      </c>
      <c r="Q508" s="29">
        <f t="shared" si="22"/>
        <v>5460.201</v>
      </c>
      <c r="R508" s="29">
        <f t="shared" si="23"/>
        <v>34198.101000000002</v>
      </c>
    </row>
    <row r="509" spans="1:18" x14ac:dyDescent="0.25">
      <c r="A509" s="26">
        <v>337</v>
      </c>
      <c r="B509" s="27" t="s">
        <v>0</v>
      </c>
      <c r="C509" s="27" t="s">
        <v>5</v>
      </c>
      <c r="D509" s="27" t="s">
        <v>13</v>
      </c>
      <c r="E509" s="27" t="s">
        <v>7</v>
      </c>
      <c r="F509" s="28">
        <v>955</v>
      </c>
      <c r="G509" s="29">
        <v>51.79</v>
      </c>
      <c r="H509" s="40">
        <v>41718</v>
      </c>
      <c r="I509" s="27" t="s">
        <v>8</v>
      </c>
      <c r="J509" s="30" t="s">
        <v>11</v>
      </c>
      <c r="K509" s="30" t="s">
        <v>11</v>
      </c>
      <c r="L509" s="30">
        <v>0.56999999999999995</v>
      </c>
      <c r="M509" s="27">
        <v>3</v>
      </c>
      <c r="N509" s="31" t="str">
        <f>VLOOKUP(L509,Güteklasse!$B$4:$C$8,2)</f>
        <v>C</v>
      </c>
      <c r="O509" s="27" t="str">
        <f>VLOOKUP(I509,Händleradressen!$B$3:$E$6,4,0)</f>
        <v>Düsseldorf</v>
      </c>
      <c r="P509" s="29">
        <f t="shared" si="21"/>
        <v>49459.45</v>
      </c>
      <c r="Q509" s="29">
        <f t="shared" si="22"/>
        <v>9397.2955000000002</v>
      </c>
      <c r="R509" s="29">
        <f t="shared" si="23"/>
        <v>58856.745499999997</v>
      </c>
    </row>
    <row r="510" spans="1:18" x14ac:dyDescent="0.25">
      <c r="A510" s="26">
        <v>201</v>
      </c>
      <c r="B510" s="27" t="s">
        <v>17</v>
      </c>
      <c r="C510" s="27" t="s">
        <v>15</v>
      </c>
      <c r="D510" s="27" t="s">
        <v>13</v>
      </c>
      <c r="E510" s="27" t="s">
        <v>7</v>
      </c>
      <c r="F510" s="28">
        <v>10</v>
      </c>
      <c r="G510" s="29">
        <v>51.79</v>
      </c>
      <c r="H510" s="40">
        <v>41719</v>
      </c>
      <c r="I510" s="27" t="s">
        <v>4</v>
      </c>
      <c r="J510" s="30" t="s">
        <v>11</v>
      </c>
      <c r="K510" s="30"/>
      <c r="L510" s="30">
        <v>0.34</v>
      </c>
      <c r="M510" s="27">
        <v>3</v>
      </c>
      <c r="N510" s="31" t="str">
        <f>VLOOKUP(L510,Güteklasse!$B$4:$C$8,2)</f>
        <v>B</v>
      </c>
      <c r="O510" s="27" t="str">
        <f>VLOOKUP(I510,Händleradressen!$B$3:$E$6,4,0)</f>
        <v>Köln</v>
      </c>
      <c r="P510" s="29">
        <f t="shared" si="21"/>
        <v>517.9</v>
      </c>
      <c r="Q510" s="29">
        <f t="shared" si="22"/>
        <v>98.400999999999996</v>
      </c>
      <c r="R510" s="29">
        <f t="shared" si="23"/>
        <v>616.30099999999993</v>
      </c>
    </row>
    <row r="511" spans="1:18" x14ac:dyDescent="0.25">
      <c r="A511" s="26">
        <v>134</v>
      </c>
      <c r="B511" s="27" t="s">
        <v>18</v>
      </c>
      <c r="C511" s="27" t="s">
        <v>15</v>
      </c>
      <c r="D511" s="27" t="s">
        <v>16</v>
      </c>
      <c r="E511" s="27" t="s">
        <v>7</v>
      </c>
      <c r="F511" s="28">
        <v>17</v>
      </c>
      <c r="G511" s="29">
        <v>51.84</v>
      </c>
      <c r="H511" s="40">
        <v>41720</v>
      </c>
      <c r="I511" s="27" t="s">
        <v>4</v>
      </c>
      <c r="J511" s="30" t="s">
        <v>11</v>
      </c>
      <c r="K511" s="30"/>
      <c r="L511" s="30">
        <v>0.23</v>
      </c>
      <c r="M511" s="27">
        <v>4</v>
      </c>
      <c r="N511" s="31" t="str">
        <f>VLOOKUP(L511,Güteklasse!$B$4:$C$8,2)</f>
        <v>A</v>
      </c>
      <c r="O511" s="27" t="str">
        <f>VLOOKUP(I511,Händleradressen!$B$3:$E$6,4,0)</f>
        <v>Köln</v>
      </c>
      <c r="P511" s="29">
        <f t="shared" si="21"/>
        <v>881.28000000000009</v>
      </c>
      <c r="Q511" s="29">
        <f t="shared" si="22"/>
        <v>167.44320000000002</v>
      </c>
      <c r="R511" s="29">
        <f t="shared" si="23"/>
        <v>1048.7232000000001</v>
      </c>
    </row>
    <row r="512" spans="1:18" x14ac:dyDescent="0.25">
      <c r="A512" s="26">
        <v>594</v>
      </c>
      <c r="B512" s="27" t="s">
        <v>18</v>
      </c>
      <c r="C512" s="27" t="s">
        <v>9</v>
      </c>
      <c r="D512" s="27" t="s">
        <v>6</v>
      </c>
      <c r="E512" s="27" t="s">
        <v>7</v>
      </c>
      <c r="F512" s="28">
        <v>10</v>
      </c>
      <c r="G512" s="29">
        <v>51.93</v>
      </c>
      <c r="H512" s="40">
        <v>41721</v>
      </c>
      <c r="I512" s="27" t="s">
        <v>4</v>
      </c>
      <c r="J512" s="30" t="s">
        <v>11</v>
      </c>
      <c r="K512" s="30"/>
      <c r="L512" s="30">
        <v>1</v>
      </c>
      <c r="M512" s="27">
        <v>1</v>
      </c>
      <c r="N512" s="31" t="str">
        <f>VLOOKUP(L512,Güteklasse!$B$4:$C$8,2)</f>
        <v>E</v>
      </c>
      <c r="O512" s="27" t="str">
        <f>VLOOKUP(I512,Händleradressen!$B$3:$E$6,4,0)</f>
        <v>Köln</v>
      </c>
      <c r="P512" s="29">
        <f t="shared" si="21"/>
        <v>519.29999999999995</v>
      </c>
      <c r="Q512" s="29">
        <f t="shared" si="22"/>
        <v>98.666999999999987</v>
      </c>
      <c r="R512" s="29">
        <f t="shared" si="23"/>
        <v>617.96699999999998</v>
      </c>
    </row>
    <row r="513" spans="1:18" x14ac:dyDescent="0.25">
      <c r="A513" s="26">
        <v>364</v>
      </c>
      <c r="B513" s="27" t="s">
        <v>18</v>
      </c>
      <c r="C513" s="27" t="s">
        <v>9</v>
      </c>
      <c r="D513" s="27" t="s">
        <v>74</v>
      </c>
      <c r="E513" s="27" t="s">
        <v>7</v>
      </c>
      <c r="F513" s="28">
        <v>31</v>
      </c>
      <c r="G513" s="29">
        <v>51.94</v>
      </c>
      <c r="H513" s="40">
        <v>41722</v>
      </c>
      <c r="I513" s="27" t="s">
        <v>8</v>
      </c>
      <c r="J513" s="30" t="s">
        <v>11</v>
      </c>
      <c r="K513" s="30"/>
      <c r="L513" s="30">
        <v>0.6</v>
      </c>
      <c r="M513" s="27">
        <v>5</v>
      </c>
      <c r="N513" s="31" t="str">
        <f>VLOOKUP(L513,Güteklasse!$B$4:$C$8,2)</f>
        <v>D</v>
      </c>
      <c r="O513" s="27" t="str">
        <f>VLOOKUP(I513,Händleradressen!$B$3:$E$6,4,0)</f>
        <v>Düsseldorf</v>
      </c>
      <c r="P513" s="29">
        <f t="shared" si="21"/>
        <v>1610.1399999999999</v>
      </c>
      <c r="Q513" s="29">
        <f t="shared" si="22"/>
        <v>305.92660000000001</v>
      </c>
      <c r="R513" s="29">
        <f t="shared" si="23"/>
        <v>1916.0665999999999</v>
      </c>
    </row>
    <row r="514" spans="1:18" x14ac:dyDescent="0.25">
      <c r="A514" s="26">
        <v>114</v>
      </c>
      <c r="B514" s="27" t="s">
        <v>17</v>
      </c>
      <c r="C514" s="27" t="s">
        <v>9</v>
      </c>
      <c r="D514" s="27" t="s">
        <v>2</v>
      </c>
      <c r="E514" s="27" t="s">
        <v>7</v>
      </c>
      <c r="F514" s="28">
        <v>28</v>
      </c>
      <c r="G514" s="29">
        <v>51.94</v>
      </c>
      <c r="H514" s="40">
        <v>41723</v>
      </c>
      <c r="I514" s="27" t="s">
        <v>4</v>
      </c>
      <c r="J514" s="30" t="s">
        <v>11</v>
      </c>
      <c r="K514" s="30" t="s">
        <v>11</v>
      </c>
      <c r="L514" s="30">
        <v>0.2</v>
      </c>
      <c r="M514" s="27">
        <v>1</v>
      </c>
      <c r="N514" s="31" t="str">
        <f>VLOOKUP(L514,Güteklasse!$B$4:$C$8,2)</f>
        <v>A</v>
      </c>
      <c r="O514" s="27" t="str">
        <f>VLOOKUP(I514,Händleradressen!$B$3:$E$6,4,0)</f>
        <v>Köln</v>
      </c>
      <c r="P514" s="29">
        <f t="shared" si="21"/>
        <v>1454.32</v>
      </c>
      <c r="Q514" s="29">
        <f t="shared" si="22"/>
        <v>276.32079999999996</v>
      </c>
      <c r="R514" s="29">
        <f t="shared" si="23"/>
        <v>1730.6407999999999</v>
      </c>
    </row>
    <row r="515" spans="1:18" x14ac:dyDescent="0.25">
      <c r="A515" s="26">
        <v>231</v>
      </c>
      <c r="B515" s="27" t="s">
        <v>0</v>
      </c>
      <c r="C515" s="27" t="s">
        <v>5</v>
      </c>
      <c r="D515" s="27" t="s">
        <v>2</v>
      </c>
      <c r="E515" s="27" t="s">
        <v>7</v>
      </c>
      <c r="F515" s="28">
        <v>545</v>
      </c>
      <c r="G515" s="29">
        <v>51.95</v>
      </c>
      <c r="H515" s="40">
        <v>41724</v>
      </c>
      <c r="I515" s="27" t="s">
        <v>12</v>
      </c>
      <c r="J515" s="30" t="s">
        <v>11</v>
      </c>
      <c r="K515" s="30" t="s">
        <v>11</v>
      </c>
      <c r="L515" s="30">
        <v>0.38</v>
      </c>
      <c r="M515" s="27">
        <v>2</v>
      </c>
      <c r="N515" s="31" t="str">
        <f>VLOOKUP(L515,Güteklasse!$B$4:$C$8,2)</f>
        <v>B</v>
      </c>
      <c r="O515" s="27" t="str">
        <f>VLOOKUP(I515,Händleradressen!$B$3:$E$6,4,0)</f>
        <v>Hamburg</v>
      </c>
      <c r="P515" s="29">
        <f t="shared" si="21"/>
        <v>28312.75</v>
      </c>
      <c r="Q515" s="29">
        <f t="shared" si="22"/>
        <v>5379.4224999999997</v>
      </c>
      <c r="R515" s="29">
        <f t="shared" si="23"/>
        <v>33692.172500000001</v>
      </c>
    </row>
    <row r="516" spans="1:18" x14ac:dyDescent="0.25">
      <c r="A516" s="26">
        <v>305</v>
      </c>
      <c r="B516" s="27" t="s">
        <v>17</v>
      </c>
      <c r="C516" s="27" t="s">
        <v>5</v>
      </c>
      <c r="D516" s="27" t="s">
        <v>13</v>
      </c>
      <c r="E516" s="27" t="s">
        <v>3</v>
      </c>
      <c r="F516" s="28">
        <v>614</v>
      </c>
      <c r="G516" s="29">
        <v>0.78</v>
      </c>
      <c r="H516" s="40">
        <v>41725</v>
      </c>
      <c r="I516" s="27" t="s">
        <v>4</v>
      </c>
      <c r="J516" s="30" t="s">
        <v>11</v>
      </c>
      <c r="K516" s="30"/>
      <c r="L516" s="30">
        <v>0.5</v>
      </c>
      <c r="M516" s="27">
        <v>3</v>
      </c>
      <c r="N516" s="31" t="str">
        <f>VLOOKUP(L516,Güteklasse!$B$4:$C$8,2)</f>
        <v>C</v>
      </c>
      <c r="O516" s="27" t="str">
        <f>VLOOKUP(I516,Händleradressen!$B$3:$E$6,4,0)</f>
        <v>Köln</v>
      </c>
      <c r="P516" s="29">
        <f t="shared" si="21"/>
        <v>478.92</v>
      </c>
      <c r="Q516" s="29">
        <f t="shared" si="22"/>
        <v>90.994799999999998</v>
      </c>
      <c r="R516" s="29">
        <f t="shared" si="23"/>
        <v>569.91480000000001</v>
      </c>
    </row>
    <row r="517" spans="1:18" x14ac:dyDescent="0.25">
      <c r="A517" s="26">
        <v>352</v>
      </c>
      <c r="B517" s="27" t="s">
        <v>17</v>
      </c>
      <c r="C517" s="27" t="s">
        <v>15</v>
      </c>
      <c r="D517" s="27" t="s">
        <v>2</v>
      </c>
      <c r="E517" s="27" t="s">
        <v>7</v>
      </c>
      <c r="F517" s="28">
        <v>40</v>
      </c>
      <c r="G517" s="29">
        <v>51.96</v>
      </c>
      <c r="H517" s="40">
        <v>41726</v>
      </c>
      <c r="I517" s="27" t="s">
        <v>8</v>
      </c>
      <c r="J517" s="30" t="s">
        <v>11</v>
      </c>
      <c r="K517" s="30"/>
      <c r="L517" s="30">
        <v>0.57999999999999996</v>
      </c>
      <c r="M517" s="27">
        <v>1</v>
      </c>
      <c r="N517" s="31" t="str">
        <f>VLOOKUP(L517,Güteklasse!$B$4:$C$8,2)</f>
        <v>D</v>
      </c>
      <c r="O517" s="27" t="str">
        <f>VLOOKUP(I517,Händleradressen!$B$3:$E$6,4,0)</f>
        <v>Düsseldorf</v>
      </c>
      <c r="P517" s="29">
        <f t="shared" si="21"/>
        <v>2078.4</v>
      </c>
      <c r="Q517" s="29">
        <f t="shared" si="22"/>
        <v>394.89600000000002</v>
      </c>
      <c r="R517" s="29">
        <f t="shared" si="23"/>
        <v>2473.2960000000003</v>
      </c>
    </row>
    <row r="518" spans="1:18" x14ac:dyDescent="0.25">
      <c r="A518" s="26">
        <v>498</v>
      </c>
      <c r="B518" s="27" t="s">
        <v>18</v>
      </c>
      <c r="C518" s="27" t="s">
        <v>1</v>
      </c>
      <c r="D518" s="27" t="s">
        <v>74</v>
      </c>
      <c r="E518" s="27" t="s">
        <v>7</v>
      </c>
      <c r="F518" s="28">
        <v>23</v>
      </c>
      <c r="G518" s="29">
        <v>51.99</v>
      </c>
      <c r="H518" s="40">
        <v>41727</v>
      </c>
      <c r="I518" s="27" t="s">
        <v>14</v>
      </c>
      <c r="J518" s="30" t="s">
        <v>11</v>
      </c>
      <c r="K518" s="30" t="s">
        <v>11</v>
      </c>
      <c r="L518" s="30">
        <v>0.85</v>
      </c>
      <c r="M518" s="27">
        <v>4</v>
      </c>
      <c r="N518" s="31" t="str">
        <f>VLOOKUP(L518,Güteklasse!$B$4:$C$8,2)</f>
        <v>D</v>
      </c>
      <c r="O518" s="27" t="str">
        <f>VLOOKUP(I518,Händleradressen!$B$3:$E$6,4,0)</f>
        <v>München</v>
      </c>
      <c r="P518" s="29">
        <f t="shared" ref="P518:P581" si="24">F518*G518</f>
        <v>1195.77</v>
      </c>
      <c r="Q518" s="29">
        <f t="shared" ref="Q518:Q581" si="25">P518*$P$1</f>
        <v>227.19630000000001</v>
      </c>
      <c r="R518" s="29">
        <f t="shared" ref="R518:R581" si="26">P518+Q518</f>
        <v>1422.9663</v>
      </c>
    </row>
    <row r="519" spans="1:18" x14ac:dyDescent="0.25">
      <c r="A519" s="26">
        <v>204</v>
      </c>
      <c r="B519" s="27" t="s">
        <v>17</v>
      </c>
      <c r="C519" s="27" t="s">
        <v>15</v>
      </c>
      <c r="D519" s="27" t="s">
        <v>10</v>
      </c>
      <c r="E519" s="27" t="s">
        <v>7</v>
      </c>
      <c r="F519" s="28">
        <v>38</v>
      </c>
      <c r="G519" s="29">
        <v>52.01</v>
      </c>
      <c r="H519" s="40">
        <v>41728</v>
      </c>
      <c r="I519" s="27" t="s">
        <v>12</v>
      </c>
      <c r="J519" s="30" t="s">
        <v>11</v>
      </c>
      <c r="K519" s="30"/>
      <c r="L519" s="30">
        <v>0.34</v>
      </c>
      <c r="M519" s="27">
        <v>4</v>
      </c>
      <c r="N519" s="31" t="str">
        <f>VLOOKUP(L519,Güteklasse!$B$4:$C$8,2)</f>
        <v>B</v>
      </c>
      <c r="O519" s="27" t="str">
        <f>VLOOKUP(I519,Händleradressen!$B$3:$E$6,4,0)</f>
        <v>Hamburg</v>
      </c>
      <c r="P519" s="29">
        <f t="shared" si="24"/>
        <v>1976.3799999999999</v>
      </c>
      <c r="Q519" s="29">
        <f t="shared" si="25"/>
        <v>375.51220000000001</v>
      </c>
      <c r="R519" s="29">
        <f t="shared" si="26"/>
        <v>2351.8921999999998</v>
      </c>
    </row>
    <row r="520" spans="1:18" x14ac:dyDescent="0.25">
      <c r="A520" s="26">
        <v>171</v>
      </c>
      <c r="B520" s="27" t="s">
        <v>17</v>
      </c>
      <c r="C520" s="27" t="s">
        <v>15</v>
      </c>
      <c r="D520" s="27" t="s">
        <v>6</v>
      </c>
      <c r="E520" s="27" t="s">
        <v>3</v>
      </c>
      <c r="F520" s="28">
        <v>672</v>
      </c>
      <c r="G520" s="29">
        <v>0.72</v>
      </c>
      <c r="H520" s="40">
        <v>41729</v>
      </c>
      <c r="I520" s="27" t="s">
        <v>8</v>
      </c>
      <c r="J520" s="30" t="s">
        <v>11</v>
      </c>
      <c r="K520" s="30"/>
      <c r="L520" s="30">
        <v>0.28999999999999998</v>
      </c>
      <c r="M520" s="27">
        <v>4</v>
      </c>
      <c r="N520" s="31" t="str">
        <f>VLOOKUP(L520,Güteklasse!$B$4:$C$8,2)</f>
        <v>A</v>
      </c>
      <c r="O520" s="27" t="str">
        <f>VLOOKUP(I520,Händleradressen!$B$3:$E$6,4,0)</f>
        <v>Düsseldorf</v>
      </c>
      <c r="P520" s="29">
        <f t="shared" si="24"/>
        <v>483.84</v>
      </c>
      <c r="Q520" s="29">
        <f t="shared" si="25"/>
        <v>91.929599999999994</v>
      </c>
      <c r="R520" s="29">
        <f t="shared" si="26"/>
        <v>575.76959999999997</v>
      </c>
    </row>
    <row r="521" spans="1:18" x14ac:dyDescent="0.25">
      <c r="A521" s="26">
        <v>591</v>
      </c>
      <c r="B521" s="27" t="s">
        <v>0</v>
      </c>
      <c r="C521" s="27" t="s">
        <v>1</v>
      </c>
      <c r="D521" s="27" t="s">
        <v>6</v>
      </c>
      <c r="E521" s="27" t="s">
        <v>7</v>
      </c>
      <c r="F521" s="28">
        <v>3456</v>
      </c>
      <c r="G521" s="29">
        <v>52.09</v>
      </c>
      <c r="H521" s="40">
        <v>41275</v>
      </c>
      <c r="I521" s="27" t="s">
        <v>4</v>
      </c>
      <c r="J521" s="30"/>
      <c r="K521" s="30"/>
      <c r="L521" s="30">
        <v>0.99</v>
      </c>
      <c r="M521" s="27">
        <v>3</v>
      </c>
      <c r="N521" s="31" t="str">
        <f>VLOOKUP(L521,Güteklasse!$B$4:$C$8,2)</f>
        <v>E</v>
      </c>
      <c r="O521" s="27" t="str">
        <f>VLOOKUP(I521,Händleradressen!$B$3:$E$6,4,0)</f>
        <v>Köln</v>
      </c>
      <c r="P521" s="29">
        <f t="shared" si="24"/>
        <v>180023.04000000001</v>
      </c>
      <c r="Q521" s="29">
        <f t="shared" si="25"/>
        <v>34204.3776</v>
      </c>
      <c r="R521" s="29">
        <f t="shared" si="26"/>
        <v>214227.41760000002</v>
      </c>
    </row>
    <row r="522" spans="1:18" x14ac:dyDescent="0.25">
      <c r="A522" s="26">
        <v>59</v>
      </c>
      <c r="B522" s="27" t="s">
        <v>0</v>
      </c>
      <c r="C522" s="27" t="s">
        <v>9</v>
      </c>
      <c r="D522" s="27" t="s">
        <v>10</v>
      </c>
      <c r="E522" s="27" t="s">
        <v>7</v>
      </c>
      <c r="F522" s="28">
        <v>848</v>
      </c>
      <c r="G522" s="29">
        <v>52.13</v>
      </c>
      <c r="H522" s="40">
        <v>41731</v>
      </c>
      <c r="I522" s="27" t="s">
        <v>8</v>
      </c>
      <c r="J522" s="30" t="s">
        <v>11</v>
      </c>
      <c r="K522" s="30"/>
      <c r="L522" s="30">
        <v>0.12</v>
      </c>
      <c r="M522" s="27">
        <v>2</v>
      </c>
      <c r="N522" s="31" t="str">
        <f>VLOOKUP(L522,Güteklasse!$B$4:$C$8,2)</f>
        <v>A</v>
      </c>
      <c r="O522" s="27" t="str">
        <f>VLOOKUP(I522,Händleradressen!$B$3:$E$6,4,0)</f>
        <v>Düsseldorf</v>
      </c>
      <c r="P522" s="29">
        <f t="shared" si="24"/>
        <v>44206.240000000005</v>
      </c>
      <c r="Q522" s="29">
        <f t="shared" si="25"/>
        <v>8399.1856000000007</v>
      </c>
      <c r="R522" s="29">
        <f t="shared" si="26"/>
        <v>52605.425600000002</v>
      </c>
    </row>
    <row r="523" spans="1:18" x14ac:dyDescent="0.25">
      <c r="A523" s="26">
        <v>136</v>
      </c>
      <c r="B523" s="27" t="s">
        <v>17</v>
      </c>
      <c r="C523" s="27" t="s">
        <v>5</v>
      </c>
      <c r="D523" s="27" t="s">
        <v>10</v>
      </c>
      <c r="E523" s="27" t="s">
        <v>7</v>
      </c>
      <c r="F523" s="28">
        <v>32</v>
      </c>
      <c r="G523" s="29">
        <v>52.13</v>
      </c>
      <c r="H523" s="40">
        <v>41732</v>
      </c>
      <c r="I523" s="27" t="s">
        <v>12</v>
      </c>
      <c r="J523" s="30" t="s">
        <v>11</v>
      </c>
      <c r="K523" s="30" t="s">
        <v>11</v>
      </c>
      <c r="L523" s="30">
        <v>0.23</v>
      </c>
      <c r="M523" s="27">
        <v>3</v>
      </c>
      <c r="N523" s="31" t="str">
        <f>VLOOKUP(L523,Güteklasse!$B$4:$C$8,2)</f>
        <v>A</v>
      </c>
      <c r="O523" s="27" t="str">
        <f>VLOOKUP(I523,Händleradressen!$B$3:$E$6,4,0)</f>
        <v>Hamburg</v>
      </c>
      <c r="P523" s="29">
        <f t="shared" si="24"/>
        <v>1668.16</v>
      </c>
      <c r="Q523" s="29">
        <f t="shared" si="25"/>
        <v>316.9504</v>
      </c>
      <c r="R523" s="29">
        <f t="shared" si="26"/>
        <v>1985.1104</v>
      </c>
    </row>
    <row r="524" spans="1:18" x14ac:dyDescent="0.25">
      <c r="A524" s="26">
        <v>557</v>
      </c>
      <c r="B524" s="27" t="s">
        <v>18</v>
      </c>
      <c r="C524" s="27" t="s">
        <v>5</v>
      </c>
      <c r="D524" s="27" t="s">
        <v>10</v>
      </c>
      <c r="E524" s="27" t="s">
        <v>7</v>
      </c>
      <c r="F524" s="28">
        <v>13</v>
      </c>
      <c r="G524" s="29">
        <v>52.14</v>
      </c>
      <c r="H524" s="40">
        <v>41733</v>
      </c>
      <c r="I524" s="27" t="s">
        <v>12</v>
      </c>
      <c r="J524" s="30" t="s">
        <v>11</v>
      </c>
      <c r="K524" s="30" t="s">
        <v>11</v>
      </c>
      <c r="L524" s="30">
        <v>0.94</v>
      </c>
      <c r="M524" s="27">
        <v>4</v>
      </c>
      <c r="N524" s="31" t="str">
        <f>VLOOKUP(L524,Güteklasse!$B$4:$C$8,2)</f>
        <v>E</v>
      </c>
      <c r="O524" s="27" t="str">
        <f>VLOOKUP(I524,Händleradressen!$B$3:$E$6,4,0)</f>
        <v>Hamburg</v>
      </c>
      <c r="P524" s="29">
        <f t="shared" si="24"/>
        <v>677.82</v>
      </c>
      <c r="Q524" s="29">
        <f t="shared" si="25"/>
        <v>128.78580000000002</v>
      </c>
      <c r="R524" s="29">
        <f t="shared" si="26"/>
        <v>806.60580000000004</v>
      </c>
    </row>
    <row r="525" spans="1:18" x14ac:dyDescent="0.25">
      <c r="A525" s="26">
        <v>144</v>
      </c>
      <c r="B525" s="27" t="s">
        <v>18</v>
      </c>
      <c r="C525" s="27" t="s">
        <v>5</v>
      </c>
      <c r="D525" s="27" t="s">
        <v>13</v>
      </c>
      <c r="E525" s="27" t="s">
        <v>7</v>
      </c>
      <c r="F525" s="28">
        <v>22</v>
      </c>
      <c r="G525" s="29">
        <v>52.2</v>
      </c>
      <c r="H525" s="40">
        <v>41734</v>
      </c>
      <c r="I525" s="27" t="s">
        <v>8</v>
      </c>
      <c r="J525" s="30" t="s">
        <v>11</v>
      </c>
      <c r="K525" s="30"/>
      <c r="L525" s="30">
        <v>0.24</v>
      </c>
      <c r="M525" s="27">
        <v>2</v>
      </c>
      <c r="N525" s="31" t="str">
        <f>VLOOKUP(L525,Güteklasse!$B$4:$C$8,2)</f>
        <v>A</v>
      </c>
      <c r="O525" s="27" t="str">
        <f>VLOOKUP(I525,Händleradressen!$B$3:$E$6,4,0)</f>
        <v>Düsseldorf</v>
      </c>
      <c r="P525" s="29">
        <f t="shared" si="24"/>
        <v>1148.4000000000001</v>
      </c>
      <c r="Q525" s="29">
        <f t="shared" si="25"/>
        <v>218.19600000000003</v>
      </c>
      <c r="R525" s="29">
        <f t="shared" si="26"/>
        <v>1366.596</v>
      </c>
    </row>
    <row r="526" spans="1:18" x14ac:dyDescent="0.25">
      <c r="A526" s="26">
        <v>525</v>
      </c>
      <c r="B526" s="27" t="s">
        <v>18</v>
      </c>
      <c r="C526" s="27" t="s">
        <v>9</v>
      </c>
      <c r="D526" s="27" t="s">
        <v>16</v>
      </c>
      <c r="E526" s="27" t="s">
        <v>7</v>
      </c>
      <c r="F526" s="28">
        <v>29</v>
      </c>
      <c r="G526" s="29">
        <v>52.29</v>
      </c>
      <c r="H526" s="40">
        <v>41735</v>
      </c>
      <c r="I526" s="27" t="s">
        <v>12</v>
      </c>
      <c r="J526" s="30" t="s">
        <v>11</v>
      </c>
      <c r="K526" s="30"/>
      <c r="L526" s="30">
        <v>0.89</v>
      </c>
      <c r="M526" s="27">
        <v>2</v>
      </c>
      <c r="N526" s="31" t="str">
        <f>VLOOKUP(L526,Güteklasse!$B$4:$C$8,2)</f>
        <v>D</v>
      </c>
      <c r="O526" s="27" t="str">
        <f>VLOOKUP(I526,Händleradressen!$B$3:$E$6,4,0)</f>
        <v>Hamburg</v>
      </c>
      <c r="P526" s="29">
        <f t="shared" si="24"/>
        <v>1516.41</v>
      </c>
      <c r="Q526" s="29">
        <f t="shared" si="25"/>
        <v>288.11790000000002</v>
      </c>
      <c r="R526" s="29">
        <f t="shared" si="26"/>
        <v>1804.5279</v>
      </c>
    </row>
    <row r="527" spans="1:18" x14ac:dyDescent="0.25">
      <c r="A527" s="26">
        <v>550</v>
      </c>
      <c r="B527" s="27" t="s">
        <v>18</v>
      </c>
      <c r="C527" s="27" t="s">
        <v>9</v>
      </c>
      <c r="D527" s="27" t="s">
        <v>13</v>
      </c>
      <c r="E527" s="27" t="s">
        <v>7</v>
      </c>
      <c r="F527" s="28">
        <v>11</v>
      </c>
      <c r="G527" s="29">
        <v>52.31</v>
      </c>
      <c r="H527" s="40">
        <v>41736</v>
      </c>
      <c r="I527" s="27" t="s">
        <v>8</v>
      </c>
      <c r="J527" s="30" t="s">
        <v>11</v>
      </c>
      <c r="K527" s="30" t="s">
        <v>11</v>
      </c>
      <c r="L527" s="30">
        <v>0.93</v>
      </c>
      <c r="M527" s="27">
        <v>1</v>
      </c>
      <c r="N527" s="31" t="str">
        <f>VLOOKUP(L527,Güteklasse!$B$4:$C$8,2)</f>
        <v>E</v>
      </c>
      <c r="O527" s="27" t="str">
        <f>VLOOKUP(I527,Händleradressen!$B$3:$E$6,4,0)</f>
        <v>Düsseldorf</v>
      </c>
      <c r="P527" s="29">
        <f t="shared" si="24"/>
        <v>575.41000000000008</v>
      </c>
      <c r="Q527" s="29">
        <f t="shared" si="25"/>
        <v>109.32790000000001</v>
      </c>
      <c r="R527" s="29">
        <f t="shared" si="26"/>
        <v>684.73790000000008</v>
      </c>
    </row>
    <row r="528" spans="1:18" x14ac:dyDescent="0.25">
      <c r="A528" s="26">
        <v>403</v>
      </c>
      <c r="B528" s="27" t="s">
        <v>0</v>
      </c>
      <c r="C528" s="27" t="s">
        <v>1</v>
      </c>
      <c r="D528" s="27" t="s">
        <v>16</v>
      </c>
      <c r="E528" s="27" t="s">
        <v>7</v>
      </c>
      <c r="F528" s="28">
        <v>2314</v>
      </c>
      <c r="G528" s="29">
        <v>52.51</v>
      </c>
      <c r="H528" s="40">
        <v>41737</v>
      </c>
      <c r="I528" s="27" t="s">
        <v>12</v>
      </c>
      <c r="J528" s="30" t="s">
        <v>11</v>
      </c>
      <c r="K528" s="30" t="s">
        <v>11</v>
      </c>
      <c r="L528" s="30">
        <v>0.67</v>
      </c>
      <c r="M528" s="27">
        <v>2</v>
      </c>
      <c r="N528" s="31" t="str">
        <f>VLOOKUP(L528,Güteklasse!$B$4:$C$8,2)</f>
        <v>D</v>
      </c>
      <c r="O528" s="27" t="str">
        <f>VLOOKUP(I528,Händleradressen!$B$3:$E$6,4,0)</f>
        <v>Hamburg</v>
      </c>
      <c r="P528" s="29">
        <f t="shared" si="24"/>
        <v>121508.14</v>
      </c>
      <c r="Q528" s="29">
        <f t="shared" si="25"/>
        <v>23086.546600000001</v>
      </c>
      <c r="R528" s="29">
        <f t="shared" si="26"/>
        <v>144594.68660000002</v>
      </c>
    </row>
    <row r="529" spans="1:18" x14ac:dyDescent="0.25">
      <c r="A529" s="26">
        <v>554</v>
      </c>
      <c r="B529" s="27" t="s">
        <v>17</v>
      </c>
      <c r="C529" s="27" t="s">
        <v>5</v>
      </c>
      <c r="D529" s="27" t="s">
        <v>13</v>
      </c>
      <c r="E529" s="27" t="s">
        <v>7</v>
      </c>
      <c r="F529" s="28">
        <v>44</v>
      </c>
      <c r="G529" s="29">
        <v>52.51</v>
      </c>
      <c r="H529" s="40">
        <v>41738</v>
      </c>
      <c r="I529" s="27" t="s">
        <v>8</v>
      </c>
      <c r="J529" s="30" t="s">
        <v>11</v>
      </c>
      <c r="K529" s="30" t="s">
        <v>11</v>
      </c>
      <c r="L529" s="30">
        <v>0.93</v>
      </c>
      <c r="M529" s="27">
        <v>2</v>
      </c>
      <c r="N529" s="31" t="str">
        <f>VLOOKUP(L529,Güteklasse!$B$4:$C$8,2)</f>
        <v>E</v>
      </c>
      <c r="O529" s="27" t="str">
        <f>VLOOKUP(I529,Händleradressen!$B$3:$E$6,4,0)</f>
        <v>Düsseldorf</v>
      </c>
      <c r="P529" s="29">
        <f t="shared" si="24"/>
        <v>2310.44</v>
      </c>
      <c r="Q529" s="29">
        <f t="shared" si="25"/>
        <v>438.98360000000002</v>
      </c>
      <c r="R529" s="29">
        <f t="shared" si="26"/>
        <v>2749.4236000000001</v>
      </c>
    </row>
    <row r="530" spans="1:18" x14ac:dyDescent="0.25">
      <c r="A530" s="26">
        <v>484</v>
      </c>
      <c r="B530" s="27" t="s">
        <v>18</v>
      </c>
      <c r="C530" s="27" t="s">
        <v>9</v>
      </c>
      <c r="D530" s="27" t="s">
        <v>13</v>
      </c>
      <c r="E530" s="27" t="s">
        <v>7</v>
      </c>
      <c r="F530" s="28">
        <v>14</v>
      </c>
      <c r="G530" s="29">
        <v>52.53</v>
      </c>
      <c r="H530" s="40">
        <v>41739</v>
      </c>
      <c r="I530" s="27" t="s">
        <v>4</v>
      </c>
      <c r="J530" s="30"/>
      <c r="K530" s="30" t="s">
        <v>11</v>
      </c>
      <c r="L530" s="30">
        <v>0.83</v>
      </c>
      <c r="M530" s="27">
        <v>2</v>
      </c>
      <c r="N530" s="31" t="str">
        <f>VLOOKUP(L530,Güteklasse!$B$4:$C$8,2)</f>
        <v>D</v>
      </c>
      <c r="O530" s="27" t="str">
        <f>VLOOKUP(I530,Händleradressen!$B$3:$E$6,4,0)</f>
        <v>Köln</v>
      </c>
      <c r="P530" s="29">
        <f t="shared" si="24"/>
        <v>735.42000000000007</v>
      </c>
      <c r="Q530" s="29">
        <f t="shared" si="25"/>
        <v>139.72980000000001</v>
      </c>
      <c r="R530" s="29">
        <f t="shared" si="26"/>
        <v>875.14980000000014</v>
      </c>
    </row>
    <row r="531" spans="1:18" x14ac:dyDescent="0.25">
      <c r="A531" s="26">
        <v>593</v>
      </c>
      <c r="B531" s="27" t="s">
        <v>17</v>
      </c>
      <c r="C531" s="27" t="s">
        <v>5</v>
      </c>
      <c r="D531" s="27" t="s">
        <v>16</v>
      </c>
      <c r="E531" s="27" t="s">
        <v>7</v>
      </c>
      <c r="F531" s="28">
        <v>23</v>
      </c>
      <c r="G531" s="29">
        <v>52.54</v>
      </c>
      <c r="H531" s="40">
        <v>41740</v>
      </c>
      <c r="I531" s="27" t="s">
        <v>14</v>
      </c>
      <c r="J531" s="30" t="s">
        <v>11</v>
      </c>
      <c r="K531" s="30" t="s">
        <v>11</v>
      </c>
      <c r="L531" s="30">
        <v>0.99</v>
      </c>
      <c r="M531" s="27">
        <v>2</v>
      </c>
      <c r="N531" s="31" t="str">
        <f>VLOOKUP(L531,Güteklasse!$B$4:$C$8,2)</f>
        <v>E</v>
      </c>
      <c r="O531" s="27" t="str">
        <f>VLOOKUP(I531,Händleradressen!$B$3:$E$6,4,0)</f>
        <v>München</v>
      </c>
      <c r="P531" s="29">
        <f t="shared" si="24"/>
        <v>1208.42</v>
      </c>
      <c r="Q531" s="29">
        <f t="shared" si="25"/>
        <v>229.59980000000002</v>
      </c>
      <c r="R531" s="29">
        <f t="shared" si="26"/>
        <v>1438.0198</v>
      </c>
    </row>
    <row r="532" spans="1:18" x14ac:dyDescent="0.25">
      <c r="A532" s="26">
        <v>509</v>
      </c>
      <c r="B532" s="27" t="s">
        <v>18</v>
      </c>
      <c r="C532" s="27" t="s">
        <v>1</v>
      </c>
      <c r="D532" s="27" t="s">
        <v>13</v>
      </c>
      <c r="E532" s="27" t="s">
        <v>7</v>
      </c>
      <c r="F532" s="28">
        <v>37</v>
      </c>
      <c r="G532" s="29">
        <v>52.55</v>
      </c>
      <c r="H532" s="40">
        <v>41741</v>
      </c>
      <c r="I532" s="27" t="s">
        <v>71</v>
      </c>
      <c r="J532" s="30" t="s">
        <v>11</v>
      </c>
      <c r="K532" s="30"/>
      <c r="L532" s="30">
        <v>0.87</v>
      </c>
      <c r="M532" s="27">
        <v>1</v>
      </c>
      <c r="N532" s="31" t="str">
        <f>VLOOKUP(L532,Güteklasse!$B$4:$C$8,2)</f>
        <v>D</v>
      </c>
      <c r="O532" s="27" t="e">
        <f>VLOOKUP(I532,Händleradressen!$B$3:$E$6,4,0)</f>
        <v>#N/A</v>
      </c>
      <c r="P532" s="29">
        <f t="shared" si="24"/>
        <v>1944.35</v>
      </c>
      <c r="Q532" s="29">
        <f t="shared" si="25"/>
        <v>369.42649999999998</v>
      </c>
      <c r="R532" s="29">
        <f t="shared" si="26"/>
        <v>2313.7764999999999</v>
      </c>
    </row>
    <row r="533" spans="1:18" x14ac:dyDescent="0.25">
      <c r="A533" s="26">
        <v>244</v>
      </c>
      <c r="B533" s="27" t="s">
        <v>17</v>
      </c>
      <c r="C533" s="27" t="s">
        <v>15</v>
      </c>
      <c r="D533" s="27" t="s">
        <v>13</v>
      </c>
      <c r="E533" s="27" t="s">
        <v>7</v>
      </c>
      <c r="F533" s="28">
        <v>29</v>
      </c>
      <c r="G533" s="29">
        <v>52.55</v>
      </c>
      <c r="H533" s="40">
        <v>41742</v>
      </c>
      <c r="I533" s="27" t="s">
        <v>14</v>
      </c>
      <c r="J533" s="30" t="s">
        <v>11</v>
      </c>
      <c r="K533" s="30"/>
      <c r="L533" s="30">
        <v>0.39</v>
      </c>
      <c r="M533" s="27">
        <v>4</v>
      </c>
      <c r="N533" s="31" t="str">
        <f>VLOOKUP(L533,Güteklasse!$B$4:$C$8,2)</f>
        <v>B</v>
      </c>
      <c r="O533" s="27" t="str">
        <f>VLOOKUP(I533,Händleradressen!$B$3:$E$6,4,0)</f>
        <v>München</v>
      </c>
      <c r="P533" s="29">
        <f t="shared" si="24"/>
        <v>1523.9499999999998</v>
      </c>
      <c r="Q533" s="29">
        <f t="shared" si="25"/>
        <v>289.55049999999994</v>
      </c>
      <c r="R533" s="29">
        <f t="shared" si="26"/>
        <v>1813.5004999999996</v>
      </c>
    </row>
    <row r="534" spans="1:18" x14ac:dyDescent="0.25">
      <c r="A534" s="26">
        <v>511</v>
      </c>
      <c r="B534" s="27" t="s">
        <v>17</v>
      </c>
      <c r="C534" s="27" t="s">
        <v>9</v>
      </c>
      <c r="D534" s="27" t="s">
        <v>10</v>
      </c>
      <c r="E534" s="27" t="s">
        <v>7</v>
      </c>
      <c r="F534" s="28">
        <v>26</v>
      </c>
      <c r="G534" s="29">
        <v>52.57</v>
      </c>
      <c r="H534" s="40">
        <v>41743</v>
      </c>
      <c r="I534" s="27" t="s">
        <v>4</v>
      </c>
      <c r="J534" s="30" t="s">
        <v>11</v>
      </c>
      <c r="K534" s="30" t="s">
        <v>11</v>
      </c>
      <c r="L534" s="30">
        <v>0.87</v>
      </c>
      <c r="M534" s="27">
        <v>5</v>
      </c>
      <c r="N534" s="31" t="str">
        <f>VLOOKUP(L534,Güteklasse!$B$4:$C$8,2)</f>
        <v>D</v>
      </c>
      <c r="O534" s="27" t="str">
        <f>VLOOKUP(I534,Händleradressen!$B$3:$E$6,4,0)</f>
        <v>Köln</v>
      </c>
      <c r="P534" s="29">
        <f t="shared" si="24"/>
        <v>1366.82</v>
      </c>
      <c r="Q534" s="29">
        <f t="shared" si="25"/>
        <v>259.69579999999996</v>
      </c>
      <c r="R534" s="29">
        <f t="shared" si="26"/>
        <v>1626.5157999999999</v>
      </c>
    </row>
    <row r="535" spans="1:18" x14ac:dyDescent="0.25">
      <c r="A535" s="26">
        <v>88</v>
      </c>
      <c r="B535" s="27" t="s">
        <v>0</v>
      </c>
      <c r="C535" s="27" t="s">
        <v>1</v>
      </c>
      <c r="D535" s="27" t="s">
        <v>13</v>
      </c>
      <c r="E535" s="27" t="s">
        <v>7</v>
      </c>
      <c r="F535" s="28">
        <v>8846</v>
      </c>
      <c r="G535" s="29">
        <v>52.58</v>
      </c>
      <c r="H535" s="40">
        <v>41744</v>
      </c>
      <c r="I535" s="27" t="s">
        <v>14</v>
      </c>
      <c r="J535" s="30" t="s">
        <v>11</v>
      </c>
      <c r="K535" s="30" t="s">
        <v>11</v>
      </c>
      <c r="L535" s="30">
        <v>0.16</v>
      </c>
      <c r="M535" s="27">
        <v>3</v>
      </c>
      <c r="N535" s="31" t="str">
        <f>VLOOKUP(L535,Güteklasse!$B$4:$C$8,2)</f>
        <v>A</v>
      </c>
      <c r="O535" s="27" t="str">
        <f>VLOOKUP(I535,Händleradressen!$B$3:$E$6,4,0)</f>
        <v>München</v>
      </c>
      <c r="P535" s="29">
        <f t="shared" si="24"/>
        <v>465122.68</v>
      </c>
      <c r="Q535" s="29">
        <f t="shared" si="25"/>
        <v>88373.309200000003</v>
      </c>
      <c r="R535" s="29">
        <f t="shared" si="26"/>
        <v>553495.98919999995</v>
      </c>
    </row>
    <row r="536" spans="1:18" x14ac:dyDescent="0.25">
      <c r="A536" s="26">
        <v>469</v>
      </c>
      <c r="B536" s="27" t="s">
        <v>0</v>
      </c>
      <c r="C536" s="27" t="s">
        <v>15</v>
      </c>
      <c r="D536" s="27" t="s">
        <v>2</v>
      </c>
      <c r="E536" s="27" t="s">
        <v>3</v>
      </c>
      <c r="F536" s="28">
        <v>773</v>
      </c>
      <c r="G536" s="29">
        <v>0.63</v>
      </c>
      <c r="H536" s="40">
        <v>41745</v>
      </c>
      <c r="I536" s="27" t="s">
        <v>73</v>
      </c>
      <c r="J536" s="30"/>
      <c r="K536" s="30"/>
      <c r="L536" s="30">
        <v>0.8</v>
      </c>
      <c r="M536" s="27">
        <v>3</v>
      </c>
      <c r="N536" s="31" t="str">
        <f>VLOOKUP(L536,Güteklasse!$B$4:$C$8,2)</f>
        <v>D</v>
      </c>
      <c r="O536" s="27" t="e">
        <f>VLOOKUP(I536,Händleradressen!$B$3:$E$6,4,0)</f>
        <v>#N/A</v>
      </c>
      <c r="P536" s="29">
        <f t="shared" si="24"/>
        <v>486.99</v>
      </c>
      <c r="Q536" s="29">
        <f t="shared" si="25"/>
        <v>92.528100000000009</v>
      </c>
      <c r="R536" s="29">
        <f t="shared" si="26"/>
        <v>579.5181</v>
      </c>
    </row>
    <row r="537" spans="1:18" x14ac:dyDescent="0.25">
      <c r="A537" s="26">
        <v>421</v>
      </c>
      <c r="B537" s="27" t="s">
        <v>18</v>
      </c>
      <c r="C537" s="27" t="s">
        <v>9</v>
      </c>
      <c r="D537" s="27" t="s">
        <v>2</v>
      </c>
      <c r="E537" s="27" t="s">
        <v>7</v>
      </c>
      <c r="F537" s="28">
        <v>34</v>
      </c>
      <c r="G537" s="29">
        <v>52.6</v>
      </c>
      <c r="H537" s="40">
        <v>41746</v>
      </c>
      <c r="I537" s="27" t="s">
        <v>4</v>
      </c>
      <c r="J537" s="30"/>
      <c r="K537" s="30" t="s">
        <v>11</v>
      </c>
      <c r="L537" s="30">
        <v>0.71</v>
      </c>
      <c r="M537" s="27">
        <v>2</v>
      </c>
      <c r="N537" s="31" t="str">
        <f>VLOOKUP(L537,Güteklasse!$B$4:$C$8,2)</f>
        <v>D</v>
      </c>
      <c r="O537" s="27" t="str">
        <f>VLOOKUP(I537,Händleradressen!$B$3:$E$6,4,0)</f>
        <v>Köln</v>
      </c>
      <c r="P537" s="29">
        <f t="shared" si="24"/>
        <v>1788.4</v>
      </c>
      <c r="Q537" s="29">
        <f t="shared" si="25"/>
        <v>339.79600000000005</v>
      </c>
      <c r="R537" s="29">
        <f t="shared" si="26"/>
        <v>2128.1959999999999</v>
      </c>
    </row>
    <row r="538" spans="1:18" x14ac:dyDescent="0.25">
      <c r="A538" s="26">
        <v>60</v>
      </c>
      <c r="B538" s="27" t="s">
        <v>17</v>
      </c>
      <c r="C538" s="27" t="s">
        <v>15</v>
      </c>
      <c r="D538" s="27" t="s">
        <v>10</v>
      </c>
      <c r="E538" s="27" t="s">
        <v>7</v>
      </c>
      <c r="F538" s="28">
        <v>22</v>
      </c>
      <c r="G538" s="29">
        <v>52.6</v>
      </c>
      <c r="H538" s="40">
        <v>41747</v>
      </c>
      <c r="I538" s="27" t="s">
        <v>4</v>
      </c>
      <c r="J538" s="30"/>
      <c r="K538" s="30"/>
      <c r="L538" s="30">
        <v>0.11</v>
      </c>
      <c r="M538" s="27">
        <v>4</v>
      </c>
      <c r="N538" s="31" t="str">
        <f>VLOOKUP(L538,Güteklasse!$B$4:$C$8,2)</f>
        <v>A</v>
      </c>
      <c r="O538" s="27" t="str">
        <f>VLOOKUP(I538,Händleradressen!$B$3:$E$6,4,0)</f>
        <v>Köln</v>
      </c>
      <c r="P538" s="29">
        <f t="shared" si="24"/>
        <v>1157.2</v>
      </c>
      <c r="Q538" s="29">
        <f t="shared" si="25"/>
        <v>219.86800000000002</v>
      </c>
      <c r="R538" s="29">
        <f t="shared" si="26"/>
        <v>1377.068</v>
      </c>
    </row>
    <row r="539" spans="1:18" x14ac:dyDescent="0.25">
      <c r="A539" s="26">
        <v>61</v>
      </c>
      <c r="B539" s="27" t="s">
        <v>18</v>
      </c>
      <c r="C539" s="27" t="s">
        <v>1</v>
      </c>
      <c r="D539" s="27" t="s">
        <v>10</v>
      </c>
      <c r="E539" s="27" t="s">
        <v>7</v>
      </c>
      <c r="F539" s="28">
        <v>49</v>
      </c>
      <c r="G539" s="29">
        <v>52.61</v>
      </c>
      <c r="H539" s="40">
        <v>41748</v>
      </c>
      <c r="I539" s="27" t="s">
        <v>12</v>
      </c>
      <c r="J539" s="30" t="s">
        <v>11</v>
      </c>
      <c r="K539" s="30" t="s">
        <v>11</v>
      </c>
      <c r="L539" s="30">
        <v>0.11</v>
      </c>
      <c r="M539" s="27">
        <v>1</v>
      </c>
      <c r="N539" s="31" t="str">
        <f>VLOOKUP(L539,Güteklasse!$B$4:$C$8,2)</f>
        <v>A</v>
      </c>
      <c r="O539" s="27" t="str">
        <f>VLOOKUP(I539,Händleradressen!$B$3:$E$6,4,0)</f>
        <v>Hamburg</v>
      </c>
      <c r="P539" s="29">
        <f t="shared" si="24"/>
        <v>2577.89</v>
      </c>
      <c r="Q539" s="29">
        <f t="shared" si="25"/>
        <v>489.79910000000001</v>
      </c>
      <c r="R539" s="29">
        <f t="shared" si="26"/>
        <v>3067.6891000000001</v>
      </c>
    </row>
    <row r="540" spans="1:18" x14ac:dyDescent="0.25">
      <c r="A540" s="26">
        <v>109</v>
      </c>
      <c r="B540" s="27" t="s">
        <v>17</v>
      </c>
      <c r="C540" s="27" t="s">
        <v>9</v>
      </c>
      <c r="D540" s="27" t="s">
        <v>6</v>
      </c>
      <c r="E540" s="27" t="s">
        <v>7</v>
      </c>
      <c r="F540" s="28">
        <v>14</v>
      </c>
      <c r="G540" s="29">
        <v>52.61</v>
      </c>
      <c r="H540" s="40">
        <v>41749</v>
      </c>
      <c r="I540" s="27" t="s">
        <v>12</v>
      </c>
      <c r="J540" s="30" t="s">
        <v>11</v>
      </c>
      <c r="K540" s="30"/>
      <c r="L540" s="30">
        <v>0.19</v>
      </c>
      <c r="M540" s="27">
        <v>2</v>
      </c>
      <c r="N540" s="31" t="str">
        <f>VLOOKUP(L540,Güteklasse!$B$4:$C$8,2)</f>
        <v>A</v>
      </c>
      <c r="O540" s="27" t="str">
        <f>VLOOKUP(I540,Händleradressen!$B$3:$E$6,4,0)</f>
        <v>Hamburg</v>
      </c>
      <c r="P540" s="29">
        <f t="shared" si="24"/>
        <v>736.54</v>
      </c>
      <c r="Q540" s="29">
        <f t="shared" si="25"/>
        <v>139.9426</v>
      </c>
      <c r="R540" s="29">
        <f t="shared" si="26"/>
        <v>876.48259999999993</v>
      </c>
    </row>
    <row r="541" spans="1:18" x14ac:dyDescent="0.25">
      <c r="A541" s="26">
        <v>515</v>
      </c>
      <c r="B541" s="27" t="s">
        <v>0</v>
      </c>
      <c r="C541" s="27" t="s">
        <v>9</v>
      </c>
      <c r="D541" s="27" t="s">
        <v>6</v>
      </c>
      <c r="E541" s="27" t="s">
        <v>7</v>
      </c>
      <c r="F541" s="28">
        <v>5674</v>
      </c>
      <c r="G541" s="29">
        <v>52.67</v>
      </c>
      <c r="H541" s="40">
        <v>41750</v>
      </c>
      <c r="I541" s="27" t="s">
        <v>8</v>
      </c>
      <c r="J541" s="30" t="s">
        <v>11</v>
      </c>
      <c r="K541" s="30" t="s">
        <v>11</v>
      </c>
      <c r="L541" s="30">
        <v>0.88</v>
      </c>
      <c r="M541" s="27">
        <v>4</v>
      </c>
      <c r="N541" s="31" t="str">
        <f>VLOOKUP(L541,Güteklasse!$B$4:$C$8,2)</f>
        <v>D</v>
      </c>
      <c r="O541" s="27" t="str">
        <f>VLOOKUP(I541,Händleradressen!$B$3:$E$6,4,0)</f>
        <v>Düsseldorf</v>
      </c>
      <c r="P541" s="29">
        <f t="shared" si="24"/>
        <v>298849.58</v>
      </c>
      <c r="Q541" s="29">
        <f t="shared" si="25"/>
        <v>56781.4202</v>
      </c>
      <c r="R541" s="29">
        <f t="shared" si="26"/>
        <v>355631.00020000001</v>
      </c>
    </row>
    <row r="542" spans="1:18" x14ac:dyDescent="0.25">
      <c r="A542" s="26">
        <v>302</v>
      </c>
      <c r="B542" s="27" t="s">
        <v>17</v>
      </c>
      <c r="C542" s="27" t="s">
        <v>1</v>
      </c>
      <c r="D542" s="27" t="s">
        <v>69</v>
      </c>
      <c r="E542" s="27" t="s">
        <v>7</v>
      </c>
      <c r="F542" s="28">
        <v>5249</v>
      </c>
      <c r="G542" s="29">
        <v>52.67</v>
      </c>
      <c r="H542" s="40">
        <v>41751</v>
      </c>
      <c r="I542" s="27" t="s">
        <v>4</v>
      </c>
      <c r="J542" s="30" t="s">
        <v>11</v>
      </c>
      <c r="K542" s="30"/>
      <c r="L542" s="30">
        <v>0.49</v>
      </c>
      <c r="M542" s="27">
        <v>3</v>
      </c>
      <c r="N542" s="31" t="str">
        <f>VLOOKUP(L542,Güteklasse!$B$4:$C$8,2)</f>
        <v>C</v>
      </c>
      <c r="O542" s="27" t="str">
        <f>VLOOKUP(I542,Händleradressen!$B$3:$E$6,4,0)</f>
        <v>Köln</v>
      </c>
      <c r="P542" s="29">
        <f t="shared" si="24"/>
        <v>276464.83</v>
      </c>
      <c r="Q542" s="29">
        <f t="shared" si="25"/>
        <v>52528.317700000007</v>
      </c>
      <c r="R542" s="29">
        <f t="shared" si="26"/>
        <v>328993.14770000003</v>
      </c>
    </row>
    <row r="543" spans="1:18" x14ac:dyDescent="0.25">
      <c r="A543" s="26">
        <v>518</v>
      </c>
      <c r="B543" s="27" t="s">
        <v>18</v>
      </c>
      <c r="C543" s="27" t="s">
        <v>15</v>
      </c>
      <c r="D543" s="27" t="s">
        <v>13</v>
      </c>
      <c r="E543" s="27" t="s">
        <v>7</v>
      </c>
      <c r="F543" s="28">
        <v>49</v>
      </c>
      <c r="G543" s="29">
        <v>52.69</v>
      </c>
      <c r="H543" s="40">
        <v>41752</v>
      </c>
      <c r="I543" s="27" t="s">
        <v>4</v>
      </c>
      <c r="J543" s="30" t="s">
        <v>11</v>
      </c>
      <c r="K543" s="30"/>
      <c r="L543" s="30">
        <v>0.88</v>
      </c>
      <c r="M543" s="27">
        <v>2</v>
      </c>
      <c r="N543" s="31" t="str">
        <f>VLOOKUP(L543,Güteklasse!$B$4:$C$8,2)</f>
        <v>D</v>
      </c>
      <c r="O543" s="27" t="str">
        <f>VLOOKUP(I543,Händleradressen!$B$3:$E$6,4,0)</f>
        <v>Köln</v>
      </c>
      <c r="P543" s="29">
        <f t="shared" si="24"/>
        <v>2581.81</v>
      </c>
      <c r="Q543" s="29">
        <f t="shared" si="25"/>
        <v>490.54390000000001</v>
      </c>
      <c r="R543" s="29">
        <f t="shared" si="26"/>
        <v>3072.3539000000001</v>
      </c>
    </row>
    <row r="544" spans="1:18" x14ac:dyDescent="0.25">
      <c r="A544" s="26">
        <v>526</v>
      </c>
      <c r="B544" s="27" t="s">
        <v>17</v>
      </c>
      <c r="C544" s="27" t="s">
        <v>15</v>
      </c>
      <c r="D544" s="27" t="s">
        <v>2</v>
      </c>
      <c r="E544" s="27" t="s">
        <v>7</v>
      </c>
      <c r="F544" s="28">
        <v>16</v>
      </c>
      <c r="G544" s="29">
        <v>52.71</v>
      </c>
      <c r="H544" s="40">
        <v>41753</v>
      </c>
      <c r="I544" s="27" t="s">
        <v>8</v>
      </c>
      <c r="J544" s="30" t="s">
        <v>11</v>
      </c>
      <c r="K544" s="30" t="s">
        <v>11</v>
      </c>
      <c r="L544" s="30">
        <v>0.89</v>
      </c>
      <c r="M544" s="27">
        <v>4</v>
      </c>
      <c r="N544" s="31" t="str">
        <f>VLOOKUP(L544,Güteklasse!$B$4:$C$8,2)</f>
        <v>D</v>
      </c>
      <c r="O544" s="27" t="str">
        <f>VLOOKUP(I544,Händleradressen!$B$3:$E$6,4,0)</f>
        <v>Düsseldorf</v>
      </c>
      <c r="P544" s="29">
        <f t="shared" si="24"/>
        <v>843.36</v>
      </c>
      <c r="Q544" s="29">
        <f t="shared" si="25"/>
        <v>160.23840000000001</v>
      </c>
      <c r="R544" s="29">
        <f t="shared" si="26"/>
        <v>1003.5984000000001</v>
      </c>
    </row>
    <row r="545" spans="1:18" x14ac:dyDescent="0.25">
      <c r="A545" s="26">
        <v>555</v>
      </c>
      <c r="B545" s="27" t="s">
        <v>0</v>
      </c>
      <c r="C545" s="27" t="s">
        <v>5</v>
      </c>
      <c r="D545" s="27" t="s">
        <v>6</v>
      </c>
      <c r="E545" s="27" t="s">
        <v>7</v>
      </c>
      <c r="F545" s="28">
        <v>645</v>
      </c>
      <c r="G545" s="29">
        <v>52.75</v>
      </c>
      <c r="H545" s="40">
        <v>41754</v>
      </c>
      <c r="I545" s="27" t="s">
        <v>4</v>
      </c>
      <c r="J545" s="30"/>
      <c r="K545" s="30"/>
      <c r="L545" s="30">
        <v>0.94</v>
      </c>
      <c r="M545" s="27">
        <v>1</v>
      </c>
      <c r="N545" s="31" t="str">
        <f>VLOOKUP(L545,Güteklasse!$B$4:$C$8,2)</f>
        <v>E</v>
      </c>
      <c r="O545" s="27" t="str">
        <f>VLOOKUP(I545,Händleradressen!$B$3:$E$6,4,0)</f>
        <v>Köln</v>
      </c>
      <c r="P545" s="29">
        <f t="shared" si="24"/>
        <v>34023.75</v>
      </c>
      <c r="Q545" s="29">
        <f t="shared" si="25"/>
        <v>6464.5124999999998</v>
      </c>
      <c r="R545" s="29">
        <f t="shared" si="26"/>
        <v>40488.262499999997</v>
      </c>
    </row>
    <row r="546" spans="1:18" x14ac:dyDescent="0.25">
      <c r="A546" s="26">
        <v>308</v>
      </c>
      <c r="B546" s="27" t="s">
        <v>18</v>
      </c>
      <c r="C546" s="27" t="s">
        <v>9</v>
      </c>
      <c r="D546" s="27" t="s">
        <v>16</v>
      </c>
      <c r="E546" s="27" t="s">
        <v>7</v>
      </c>
      <c r="F546" s="28">
        <v>28</v>
      </c>
      <c r="G546" s="29">
        <v>52.81</v>
      </c>
      <c r="H546" s="40">
        <v>41755</v>
      </c>
      <c r="I546" s="27" t="s">
        <v>12</v>
      </c>
      <c r="J546" s="30" t="s">
        <v>11</v>
      </c>
      <c r="K546" s="30"/>
      <c r="L546" s="30">
        <v>0.51</v>
      </c>
      <c r="M546" s="27">
        <v>4</v>
      </c>
      <c r="N546" s="31" t="str">
        <f>VLOOKUP(L546,Güteklasse!$B$4:$C$8,2)</f>
        <v>C</v>
      </c>
      <c r="O546" s="27" t="str">
        <f>VLOOKUP(I546,Händleradressen!$B$3:$E$6,4,0)</f>
        <v>Hamburg</v>
      </c>
      <c r="P546" s="29">
        <f t="shared" si="24"/>
        <v>1478.68</v>
      </c>
      <c r="Q546" s="29">
        <f t="shared" si="25"/>
        <v>280.94920000000002</v>
      </c>
      <c r="R546" s="29">
        <f t="shared" si="26"/>
        <v>1759.6292000000001</v>
      </c>
    </row>
    <row r="547" spans="1:18" x14ac:dyDescent="0.25">
      <c r="A547" s="26">
        <v>373</v>
      </c>
      <c r="B547" s="27" t="s">
        <v>0</v>
      </c>
      <c r="C547" s="27" t="s">
        <v>5</v>
      </c>
      <c r="D547" s="27" t="s">
        <v>16</v>
      </c>
      <c r="E547" s="27" t="s">
        <v>7</v>
      </c>
      <c r="F547" s="28">
        <v>2136</v>
      </c>
      <c r="G547" s="29">
        <v>52.84</v>
      </c>
      <c r="H547" s="40">
        <v>41756</v>
      </c>
      <c r="I547" s="27" t="s">
        <v>4</v>
      </c>
      <c r="J547" s="30" t="s">
        <v>11</v>
      </c>
      <c r="K547" s="30" t="s">
        <v>11</v>
      </c>
      <c r="L547" s="30">
        <v>0.63</v>
      </c>
      <c r="M547" s="27">
        <v>3</v>
      </c>
      <c r="N547" s="31" t="str">
        <f>VLOOKUP(L547,Güteklasse!$B$4:$C$8,2)</f>
        <v>D</v>
      </c>
      <c r="O547" s="27" t="str">
        <f>VLOOKUP(I547,Händleradressen!$B$3:$E$6,4,0)</f>
        <v>Köln</v>
      </c>
      <c r="P547" s="29">
        <f t="shared" si="24"/>
        <v>112866.24000000001</v>
      </c>
      <c r="Q547" s="29">
        <f t="shared" si="25"/>
        <v>21444.585600000002</v>
      </c>
      <c r="R547" s="29">
        <f t="shared" si="26"/>
        <v>134310.82560000001</v>
      </c>
    </row>
    <row r="548" spans="1:18" x14ac:dyDescent="0.25">
      <c r="A548" s="26">
        <v>117</v>
      </c>
      <c r="B548" s="27" t="s">
        <v>17</v>
      </c>
      <c r="C548" s="27" t="s">
        <v>5</v>
      </c>
      <c r="D548" s="27" t="s">
        <v>2</v>
      </c>
      <c r="E548" s="27" t="s">
        <v>7</v>
      </c>
      <c r="F548" s="28">
        <v>863</v>
      </c>
      <c r="G548" s="29">
        <v>52.9</v>
      </c>
      <c r="H548" s="40">
        <v>41757</v>
      </c>
      <c r="I548" s="27" t="s">
        <v>4</v>
      </c>
      <c r="J548" s="30" t="s">
        <v>11</v>
      </c>
      <c r="K548" s="30" t="s">
        <v>11</v>
      </c>
      <c r="L548" s="30">
        <v>0.2</v>
      </c>
      <c r="M548" s="27">
        <v>1</v>
      </c>
      <c r="N548" s="31" t="str">
        <f>VLOOKUP(L548,Güteklasse!$B$4:$C$8,2)</f>
        <v>A</v>
      </c>
      <c r="O548" s="27" t="str">
        <f>VLOOKUP(I548,Händleradressen!$B$3:$E$6,4,0)</f>
        <v>Köln</v>
      </c>
      <c r="P548" s="29">
        <f t="shared" si="24"/>
        <v>45652.7</v>
      </c>
      <c r="Q548" s="29">
        <f t="shared" si="25"/>
        <v>8674.012999999999</v>
      </c>
      <c r="R548" s="29">
        <f t="shared" si="26"/>
        <v>54326.712999999996</v>
      </c>
    </row>
    <row r="549" spans="1:18" x14ac:dyDescent="0.25">
      <c r="A549" s="26">
        <v>383</v>
      </c>
      <c r="B549" s="27" t="s">
        <v>18</v>
      </c>
      <c r="C549" s="27" t="s">
        <v>15</v>
      </c>
      <c r="D549" s="27" t="s">
        <v>74</v>
      </c>
      <c r="E549" s="27" t="s">
        <v>7</v>
      </c>
      <c r="F549" s="28">
        <v>21</v>
      </c>
      <c r="G549" s="29">
        <v>52.97</v>
      </c>
      <c r="H549" s="40">
        <v>41758</v>
      </c>
      <c r="I549" s="27" t="s">
        <v>4</v>
      </c>
      <c r="J549" s="30" t="s">
        <v>11</v>
      </c>
      <c r="K549" s="30" t="s">
        <v>11</v>
      </c>
      <c r="L549" s="30">
        <v>0.63</v>
      </c>
      <c r="M549" s="27">
        <v>4</v>
      </c>
      <c r="N549" s="31" t="str">
        <f>VLOOKUP(L549,Güteklasse!$B$4:$C$8,2)</f>
        <v>D</v>
      </c>
      <c r="O549" s="27" t="str">
        <f>VLOOKUP(I549,Händleradressen!$B$3:$E$6,4,0)</f>
        <v>Köln</v>
      </c>
      <c r="P549" s="29">
        <f t="shared" si="24"/>
        <v>1112.3699999999999</v>
      </c>
      <c r="Q549" s="29">
        <f t="shared" si="25"/>
        <v>211.35029999999998</v>
      </c>
      <c r="R549" s="29">
        <f t="shared" si="26"/>
        <v>1323.7203</v>
      </c>
    </row>
    <row r="550" spans="1:18" x14ac:dyDescent="0.25">
      <c r="A550" s="26">
        <v>370</v>
      </c>
      <c r="B550" s="27" t="s">
        <v>0</v>
      </c>
      <c r="C550" s="27" t="s">
        <v>9</v>
      </c>
      <c r="D550" s="27" t="s">
        <v>13</v>
      </c>
      <c r="E550" s="27" t="s">
        <v>7</v>
      </c>
      <c r="F550" s="28">
        <v>898</v>
      </c>
      <c r="G550" s="29">
        <v>52.99</v>
      </c>
      <c r="H550" s="40">
        <v>41759</v>
      </c>
      <c r="I550" s="27" t="s">
        <v>12</v>
      </c>
      <c r="J550" s="30" t="s">
        <v>11</v>
      </c>
      <c r="K550" s="30" t="s">
        <v>11</v>
      </c>
      <c r="L550" s="30">
        <v>0.62</v>
      </c>
      <c r="M550" s="27">
        <v>4</v>
      </c>
      <c r="N550" s="31" t="str">
        <f>VLOOKUP(L550,Güteklasse!$B$4:$C$8,2)</f>
        <v>D</v>
      </c>
      <c r="O550" s="27" t="str">
        <f>VLOOKUP(I550,Händleradressen!$B$3:$E$6,4,0)</f>
        <v>Hamburg</v>
      </c>
      <c r="P550" s="29">
        <f t="shared" si="24"/>
        <v>47585.020000000004</v>
      </c>
      <c r="Q550" s="29">
        <f t="shared" si="25"/>
        <v>9041.1538</v>
      </c>
      <c r="R550" s="29">
        <f t="shared" si="26"/>
        <v>56626.173800000004</v>
      </c>
    </row>
    <row r="551" spans="1:18" x14ac:dyDescent="0.25">
      <c r="A551" s="26">
        <v>301</v>
      </c>
      <c r="B551" s="27" t="s">
        <v>17</v>
      </c>
      <c r="C551" s="27" t="s">
        <v>5</v>
      </c>
      <c r="D551" s="27" t="s">
        <v>13</v>
      </c>
      <c r="E551" s="27" t="s">
        <v>7</v>
      </c>
      <c r="F551" s="28">
        <v>16</v>
      </c>
      <c r="G551" s="29">
        <v>52.99</v>
      </c>
      <c r="H551" s="40">
        <v>41760</v>
      </c>
      <c r="I551" s="27" t="s">
        <v>12</v>
      </c>
      <c r="J551" s="30" t="s">
        <v>11</v>
      </c>
      <c r="K551" s="30" t="s">
        <v>11</v>
      </c>
      <c r="L551" s="30">
        <v>0.49</v>
      </c>
      <c r="M551" s="27">
        <v>4</v>
      </c>
      <c r="N551" s="31" t="str">
        <f>VLOOKUP(L551,Güteklasse!$B$4:$C$8,2)</f>
        <v>C</v>
      </c>
      <c r="O551" s="27" t="str">
        <f>VLOOKUP(I551,Händleradressen!$B$3:$E$6,4,0)</f>
        <v>Hamburg</v>
      </c>
      <c r="P551" s="29">
        <f t="shared" si="24"/>
        <v>847.84</v>
      </c>
      <c r="Q551" s="29">
        <f t="shared" si="25"/>
        <v>161.08960000000002</v>
      </c>
      <c r="R551" s="29">
        <f t="shared" si="26"/>
        <v>1008.9296000000001</v>
      </c>
    </row>
    <row r="552" spans="1:18" x14ac:dyDescent="0.25">
      <c r="A552" s="26">
        <v>439</v>
      </c>
      <c r="B552" s="27" t="s">
        <v>17</v>
      </c>
      <c r="C552" s="27" t="s">
        <v>15</v>
      </c>
      <c r="D552" s="27" t="s">
        <v>2</v>
      </c>
      <c r="E552" s="27" t="s">
        <v>7</v>
      </c>
      <c r="F552" s="28">
        <v>49</v>
      </c>
      <c r="G552" s="29">
        <v>53.04</v>
      </c>
      <c r="H552" s="40">
        <v>41761</v>
      </c>
      <c r="I552" s="27" t="s">
        <v>14</v>
      </c>
      <c r="J552" s="30" t="s">
        <v>11</v>
      </c>
      <c r="K552" s="30"/>
      <c r="L552" s="30">
        <v>0.73</v>
      </c>
      <c r="M552" s="27">
        <v>3</v>
      </c>
      <c r="N552" s="31" t="str">
        <f>VLOOKUP(L552,Güteklasse!$B$4:$C$8,2)</f>
        <v>D</v>
      </c>
      <c r="O552" s="27" t="str">
        <f>VLOOKUP(I552,Händleradressen!$B$3:$E$6,4,0)</f>
        <v>München</v>
      </c>
      <c r="P552" s="29">
        <f t="shared" si="24"/>
        <v>2598.96</v>
      </c>
      <c r="Q552" s="29">
        <f t="shared" si="25"/>
        <v>493.80240000000003</v>
      </c>
      <c r="R552" s="29">
        <f t="shared" si="26"/>
        <v>3092.7624000000001</v>
      </c>
    </row>
    <row r="553" spans="1:18" x14ac:dyDescent="0.25">
      <c r="A553" s="26">
        <v>450</v>
      </c>
      <c r="B553" s="27" t="s">
        <v>18</v>
      </c>
      <c r="C553" s="27" t="s">
        <v>5</v>
      </c>
      <c r="D553" s="27" t="s">
        <v>13</v>
      </c>
      <c r="E553" s="27" t="s">
        <v>7</v>
      </c>
      <c r="F553" s="28">
        <v>20</v>
      </c>
      <c r="G553" s="29">
        <v>53.05</v>
      </c>
      <c r="H553" s="40">
        <v>41762</v>
      </c>
      <c r="I553" s="27" t="s">
        <v>12</v>
      </c>
      <c r="J553" s="30" t="s">
        <v>11</v>
      </c>
      <c r="K553" s="30" t="s">
        <v>11</v>
      </c>
      <c r="L553" s="30">
        <v>0.75</v>
      </c>
      <c r="M553" s="27">
        <v>4</v>
      </c>
      <c r="N553" s="31" t="str">
        <f>VLOOKUP(L553,Güteklasse!$B$4:$C$8,2)</f>
        <v>D</v>
      </c>
      <c r="O553" s="27" t="str">
        <f>VLOOKUP(I553,Händleradressen!$B$3:$E$6,4,0)</f>
        <v>Hamburg</v>
      </c>
      <c r="P553" s="29">
        <f t="shared" si="24"/>
        <v>1061</v>
      </c>
      <c r="Q553" s="29">
        <f t="shared" si="25"/>
        <v>201.59</v>
      </c>
      <c r="R553" s="29">
        <f t="shared" si="26"/>
        <v>1262.5899999999999</v>
      </c>
    </row>
    <row r="554" spans="1:18" x14ac:dyDescent="0.25">
      <c r="A554" s="32">
        <v>531</v>
      </c>
      <c r="B554" s="33" t="s">
        <v>17</v>
      </c>
      <c r="C554" s="27" t="s">
        <v>9</v>
      </c>
      <c r="D554" s="27" t="s">
        <v>6</v>
      </c>
      <c r="E554" s="27" t="s">
        <v>7</v>
      </c>
      <c r="F554" s="28">
        <v>20</v>
      </c>
      <c r="G554" s="29">
        <v>53.12</v>
      </c>
      <c r="H554" s="40">
        <v>41763</v>
      </c>
      <c r="I554" s="27" t="s">
        <v>8</v>
      </c>
      <c r="J554" s="30" t="s">
        <v>11</v>
      </c>
      <c r="K554" s="30"/>
      <c r="L554" s="30">
        <v>0.9</v>
      </c>
      <c r="M554" s="27">
        <v>5</v>
      </c>
      <c r="N554" s="31" t="str">
        <f>VLOOKUP(L554,Güteklasse!$B$4:$C$8,2)</f>
        <v>D</v>
      </c>
      <c r="O554" s="27" t="str">
        <f>VLOOKUP(I554,Händleradressen!$B$3:$E$6,4,0)</f>
        <v>Düsseldorf</v>
      </c>
      <c r="P554" s="29">
        <f t="shared" si="24"/>
        <v>1062.3999999999999</v>
      </c>
      <c r="Q554" s="29">
        <f t="shared" si="25"/>
        <v>201.85599999999997</v>
      </c>
      <c r="R554" s="29">
        <f t="shared" si="26"/>
        <v>1264.2559999999999</v>
      </c>
    </row>
    <row r="555" spans="1:18" x14ac:dyDescent="0.25">
      <c r="A555" s="34">
        <v>307</v>
      </c>
      <c r="B555" s="27" t="s">
        <v>18</v>
      </c>
      <c r="C555" s="27" t="s">
        <v>5</v>
      </c>
      <c r="D555" s="27" t="s">
        <v>13</v>
      </c>
      <c r="E555" s="27" t="s">
        <v>7</v>
      </c>
      <c r="F555" s="28">
        <v>20</v>
      </c>
      <c r="G555" s="29">
        <v>53.23</v>
      </c>
      <c r="H555" s="40">
        <v>41764</v>
      </c>
      <c r="I555" s="27" t="s">
        <v>12</v>
      </c>
      <c r="J555" s="30" t="s">
        <v>11</v>
      </c>
      <c r="K555" s="30" t="s">
        <v>11</v>
      </c>
      <c r="L555" s="30">
        <v>0.51</v>
      </c>
      <c r="M555" s="27">
        <v>3</v>
      </c>
      <c r="N555" s="31" t="str">
        <f>VLOOKUP(L555,Güteklasse!$B$4:$C$8,2)</f>
        <v>C</v>
      </c>
      <c r="O555" s="27" t="str">
        <f>VLOOKUP(I555,Händleradressen!$B$3:$E$6,4,0)</f>
        <v>Hamburg</v>
      </c>
      <c r="P555" s="29">
        <f t="shared" si="24"/>
        <v>1064.5999999999999</v>
      </c>
      <c r="Q555" s="29">
        <f t="shared" si="25"/>
        <v>202.27399999999997</v>
      </c>
      <c r="R555" s="29">
        <f t="shared" si="26"/>
        <v>1266.8739999999998</v>
      </c>
    </row>
    <row r="556" spans="1:18" x14ac:dyDescent="0.25">
      <c r="A556" s="26">
        <v>77</v>
      </c>
      <c r="B556" s="27" t="s">
        <v>0</v>
      </c>
      <c r="C556" s="27" t="s">
        <v>9</v>
      </c>
      <c r="D556" s="27" t="s">
        <v>13</v>
      </c>
      <c r="E556" s="27" t="s">
        <v>7</v>
      </c>
      <c r="F556" s="28">
        <v>3465</v>
      </c>
      <c r="G556" s="29">
        <v>53.25</v>
      </c>
      <c r="H556" s="40">
        <v>41765</v>
      </c>
      <c r="I556" s="27" t="s">
        <v>12</v>
      </c>
      <c r="J556" s="30" t="s">
        <v>11</v>
      </c>
      <c r="K556" s="30"/>
      <c r="L556" s="30">
        <v>0.14000000000000001</v>
      </c>
      <c r="M556" s="27">
        <v>1</v>
      </c>
      <c r="N556" s="31" t="str">
        <f>VLOOKUP(L556,Güteklasse!$B$4:$C$8,2)</f>
        <v>A</v>
      </c>
      <c r="O556" s="27" t="str">
        <f>VLOOKUP(I556,Händleradressen!$B$3:$E$6,4,0)</f>
        <v>Hamburg</v>
      </c>
      <c r="P556" s="29">
        <f t="shared" si="24"/>
        <v>184511.25</v>
      </c>
      <c r="Q556" s="29">
        <f t="shared" si="25"/>
        <v>35057.137499999997</v>
      </c>
      <c r="R556" s="29">
        <f t="shared" si="26"/>
        <v>219568.38750000001</v>
      </c>
    </row>
    <row r="557" spans="1:18" x14ac:dyDescent="0.25">
      <c r="A557" s="26">
        <v>390</v>
      </c>
      <c r="B557" s="27" t="s">
        <v>17</v>
      </c>
      <c r="C557" s="27" t="s">
        <v>9</v>
      </c>
      <c r="D557" s="27" t="s">
        <v>6</v>
      </c>
      <c r="E557" s="27" t="s">
        <v>7</v>
      </c>
      <c r="F557" s="28">
        <v>8298</v>
      </c>
      <c r="G557" s="29">
        <v>53.25</v>
      </c>
      <c r="H557" s="40">
        <v>41766</v>
      </c>
      <c r="I557" s="27" t="s">
        <v>4</v>
      </c>
      <c r="J557" s="30" t="s">
        <v>11</v>
      </c>
      <c r="K557" s="30"/>
      <c r="L557" s="30">
        <v>0.64</v>
      </c>
      <c r="M557" s="27">
        <v>3</v>
      </c>
      <c r="N557" s="31" t="str">
        <f>VLOOKUP(L557,Güteklasse!$B$4:$C$8,2)</f>
        <v>D</v>
      </c>
      <c r="O557" s="27" t="str">
        <f>VLOOKUP(I557,Händleradressen!$B$3:$E$6,4,0)</f>
        <v>Köln</v>
      </c>
      <c r="P557" s="29">
        <f t="shared" si="24"/>
        <v>441868.5</v>
      </c>
      <c r="Q557" s="29">
        <f t="shared" si="25"/>
        <v>83955.014999999999</v>
      </c>
      <c r="R557" s="29">
        <f t="shared" si="26"/>
        <v>525823.51500000001</v>
      </c>
    </row>
    <row r="558" spans="1:18" x14ac:dyDescent="0.25">
      <c r="A558" s="26">
        <v>62</v>
      </c>
      <c r="B558" s="27" t="s">
        <v>17</v>
      </c>
      <c r="C558" s="27" t="s">
        <v>5</v>
      </c>
      <c r="D558" s="27" t="s">
        <v>2</v>
      </c>
      <c r="E558" s="27" t="s">
        <v>7</v>
      </c>
      <c r="F558" s="28">
        <v>42</v>
      </c>
      <c r="G558" s="29">
        <v>53.26</v>
      </c>
      <c r="H558" s="40">
        <v>41767</v>
      </c>
      <c r="I558" s="27" t="s">
        <v>8</v>
      </c>
      <c r="J558" s="30" t="s">
        <v>11</v>
      </c>
      <c r="K558" s="30" t="s">
        <v>11</v>
      </c>
      <c r="L558" s="30">
        <v>7.0000000000000007E-2</v>
      </c>
      <c r="M558" s="27">
        <v>1</v>
      </c>
      <c r="N558" s="31" t="str">
        <f>VLOOKUP(L558,Güteklasse!$B$4:$C$8,2)</f>
        <v>A</v>
      </c>
      <c r="O558" s="27" t="str">
        <f>VLOOKUP(I558,Händleradressen!$B$3:$E$6,4,0)</f>
        <v>Düsseldorf</v>
      </c>
      <c r="P558" s="29">
        <f t="shared" si="24"/>
        <v>2236.92</v>
      </c>
      <c r="Q558" s="29">
        <f t="shared" si="25"/>
        <v>425.01480000000004</v>
      </c>
      <c r="R558" s="29">
        <f t="shared" si="26"/>
        <v>2661.9348</v>
      </c>
    </row>
    <row r="559" spans="1:18" x14ac:dyDescent="0.25">
      <c r="A559" s="26">
        <v>267</v>
      </c>
      <c r="B559" s="27" t="s">
        <v>0</v>
      </c>
      <c r="C559" s="27" t="s">
        <v>9</v>
      </c>
      <c r="D559" s="27" t="s">
        <v>2</v>
      </c>
      <c r="E559" s="27" t="s">
        <v>7</v>
      </c>
      <c r="F559" s="28">
        <v>677</v>
      </c>
      <c r="G559" s="29">
        <v>53.27</v>
      </c>
      <c r="H559" s="40">
        <v>41768</v>
      </c>
      <c r="I559" s="27" t="s">
        <v>12</v>
      </c>
      <c r="J559" s="30"/>
      <c r="K559" s="30" t="s">
        <v>11</v>
      </c>
      <c r="L559" s="30">
        <v>0.43</v>
      </c>
      <c r="M559" s="27">
        <v>4</v>
      </c>
      <c r="N559" s="31" t="str">
        <f>VLOOKUP(L559,Güteklasse!$B$4:$C$8,2)</f>
        <v>B</v>
      </c>
      <c r="O559" s="27" t="str">
        <f>VLOOKUP(I559,Händleradressen!$B$3:$E$6,4,0)</f>
        <v>Hamburg</v>
      </c>
      <c r="P559" s="29">
        <f t="shared" si="24"/>
        <v>36063.79</v>
      </c>
      <c r="Q559" s="29">
        <f t="shared" si="25"/>
        <v>6852.1201000000001</v>
      </c>
      <c r="R559" s="29">
        <f t="shared" si="26"/>
        <v>42915.910100000001</v>
      </c>
    </row>
    <row r="560" spans="1:18" x14ac:dyDescent="0.25">
      <c r="A560" s="26">
        <v>162</v>
      </c>
      <c r="B560" s="27" t="s">
        <v>17</v>
      </c>
      <c r="C560" s="27" t="s">
        <v>1</v>
      </c>
      <c r="D560" s="27" t="s">
        <v>13</v>
      </c>
      <c r="E560" s="27" t="s">
        <v>3</v>
      </c>
      <c r="F560" s="28">
        <v>596</v>
      </c>
      <c r="G560" s="29">
        <v>0.83</v>
      </c>
      <c r="H560" s="40">
        <v>41769</v>
      </c>
      <c r="I560" s="27" t="s">
        <v>12</v>
      </c>
      <c r="J560" s="30" t="s">
        <v>11</v>
      </c>
      <c r="K560" s="30"/>
      <c r="L560" s="30">
        <v>0.27</v>
      </c>
      <c r="M560" s="27">
        <v>1</v>
      </c>
      <c r="N560" s="31" t="str">
        <f>VLOOKUP(L560,Güteklasse!$B$4:$C$8,2)</f>
        <v>A</v>
      </c>
      <c r="O560" s="27" t="str">
        <f>VLOOKUP(I560,Händleradressen!$B$3:$E$6,4,0)</f>
        <v>Hamburg</v>
      </c>
      <c r="P560" s="29">
        <f t="shared" si="24"/>
        <v>494.67999999999995</v>
      </c>
      <c r="Q560" s="29">
        <f t="shared" si="25"/>
        <v>93.989199999999997</v>
      </c>
      <c r="R560" s="29">
        <f t="shared" si="26"/>
        <v>588.66919999999993</v>
      </c>
    </row>
    <row r="561" spans="1:18" x14ac:dyDescent="0.25">
      <c r="A561" s="26">
        <v>419</v>
      </c>
      <c r="B561" s="27" t="s">
        <v>0</v>
      </c>
      <c r="C561" s="27" t="s">
        <v>9</v>
      </c>
      <c r="D561" s="27" t="s">
        <v>10</v>
      </c>
      <c r="E561" s="27" t="s">
        <v>7</v>
      </c>
      <c r="F561" s="28">
        <v>5673</v>
      </c>
      <c r="G561" s="29">
        <v>53.3</v>
      </c>
      <c r="H561" s="40">
        <v>41770</v>
      </c>
      <c r="I561" s="27" t="s">
        <v>4</v>
      </c>
      <c r="J561" s="30"/>
      <c r="K561" s="30" t="s">
        <v>11</v>
      </c>
      <c r="L561" s="30">
        <v>0.71</v>
      </c>
      <c r="M561" s="27">
        <v>2</v>
      </c>
      <c r="N561" s="31" t="str">
        <f>VLOOKUP(L561,Güteklasse!$B$4:$C$8,2)</f>
        <v>D</v>
      </c>
      <c r="O561" s="27" t="str">
        <f>VLOOKUP(I561,Händleradressen!$B$3:$E$6,4,0)</f>
        <v>Köln</v>
      </c>
      <c r="P561" s="29">
        <f t="shared" si="24"/>
        <v>302370.89999999997</v>
      </c>
      <c r="Q561" s="29">
        <f t="shared" si="25"/>
        <v>57450.47099999999</v>
      </c>
      <c r="R561" s="29">
        <f t="shared" si="26"/>
        <v>359821.37099999993</v>
      </c>
    </row>
    <row r="562" spans="1:18" x14ac:dyDescent="0.25">
      <c r="A562" s="26">
        <v>63</v>
      </c>
      <c r="B562" s="27" t="s">
        <v>18</v>
      </c>
      <c r="C562" s="27" t="s">
        <v>9</v>
      </c>
      <c r="D562" s="27" t="s">
        <v>74</v>
      </c>
      <c r="E562" s="27" t="s">
        <v>7</v>
      </c>
      <c r="F562" s="28">
        <v>20</v>
      </c>
      <c r="G562" s="29">
        <v>53.34</v>
      </c>
      <c r="H562" s="40">
        <v>41771</v>
      </c>
      <c r="I562" s="27" t="s">
        <v>12</v>
      </c>
      <c r="J562" s="30" t="s">
        <v>11</v>
      </c>
      <c r="K562" s="30" t="s">
        <v>11</v>
      </c>
      <c r="L562" s="30">
        <v>0.08</v>
      </c>
      <c r="M562" s="27">
        <v>4</v>
      </c>
      <c r="N562" s="31" t="str">
        <f>VLOOKUP(L562,Güteklasse!$B$4:$C$8,2)</f>
        <v>A</v>
      </c>
      <c r="O562" s="27" t="str">
        <f>VLOOKUP(I562,Händleradressen!$B$3:$E$6,4,0)</f>
        <v>Hamburg</v>
      </c>
      <c r="P562" s="29">
        <f t="shared" si="24"/>
        <v>1066.8000000000002</v>
      </c>
      <c r="Q562" s="29">
        <f t="shared" si="25"/>
        <v>202.69200000000004</v>
      </c>
      <c r="R562" s="29">
        <f t="shared" si="26"/>
        <v>1269.4920000000002</v>
      </c>
    </row>
    <row r="563" spans="1:18" x14ac:dyDescent="0.25">
      <c r="A563" s="26">
        <v>116</v>
      </c>
      <c r="B563" s="27" t="s">
        <v>17</v>
      </c>
      <c r="C563" s="27" t="s">
        <v>9</v>
      </c>
      <c r="D563" s="27" t="s">
        <v>6</v>
      </c>
      <c r="E563" s="27" t="s">
        <v>7</v>
      </c>
      <c r="F563" s="28">
        <v>46</v>
      </c>
      <c r="G563" s="29">
        <v>53.35</v>
      </c>
      <c r="H563" s="40">
        <v>41772</v>
      </c>
      <c r="I563" s="27" t="s">
        <v>8</v>
      </c>
      <c r="J563" s="30" t="s">
        <v>11</v>
      </c>
      <c r="K563" s="30" t="s">
        <v>11</v>
      </c>
      <c r="L563" s="30">
        <v>0.2</v>
      </c>
      <c r="M563" s="27">
        <v>3</v>
      </c>
      <c r="N563" s="31" t="str">
        <f>VLOOKUP(L563,Güteklasse!$B$4:$C$8,2)</f>
        <v>A</v>
      </c>
      <c r="O563" s="27" t="str">
        <f>VLOOKUP(I563,Händleradressen!$B$3:$E$6,4,0)</f>
        <v>Düsseldorf</v>
      </c>
      <c r="P563" s="29">
        <f t="shared" si="24"/>
        <v>2454.1</v>
      </c>
      <c r="Q563" s="29">
        <f t="shared" si="25"/>
        <v>466.279</v>
      </c>
      <c r="R563" s="29">
        <f t="shared" si="26"/>
        <v>2920.3789999999999</v>
      </c>
    </row>
    <row r="564" spans="1:18" x14ac:dyDescent="0.25">
      <c r="A564" s="26">
        <v>64</v>
      </c>
      <c r="B564" s="27" t="s">
        <v>18</v>
      </c>
      <c r="C564" s="27" t="s">
        <v>1</v>
      </c>
      <c r="D564" s="27" t="s">
        <v>6</v>
      </c>
      <c r="E564" s="27" t="s">
        <v>7</v>
      </c>
      <c r="F564" s="28">
        <v>14</v>
      </c>
      <c r="G564" s="29">
        <v>53.36</v>
      </c>
      <c r="H564" s="40">
        <v>41773</v>
      </c>
      <c r="I564" s="27" t="s">
        <v>14</v>
      </c>
      <c r="J564" s="30" t="s">
        <v>11</v>
      </c>
      <c r="K564" s="30" t="s">
        <v>11</v>
      </c>
      <c r="L564" s="30">
        <v>0.05</v>
      </c>
      <c r="M564" s="27">
        <v>3</v>
      </c>
      <c r="N564" s="31" t="str">
        <f>VLOOKUP(L564,Güteklasse!$B$4:$C$8,2)</f>
        <v>A</v>
      </c>
      <c r="O564" s="27" t="str">
        <f>VLOOKUP(I564,Händleradressen!$B$3:$E$6,4,0)</f>
        <v>München</v>
      </c>
      <c r="P564" s="29">
        <f t="shared" si="24"/>
        <v>747.04</v>
      </c>
      <c r="Q564" s="29">
        <f t="shared" si="25"/>
        <v>141.9376</v>
      </c>
      <c r="R564" s="29">
        <f t="shared" si="26"/>
        <v>888.97759999999994</v>
      </c>
    </row>
    <row r="565" spans="1:18" x14ac:dyDescent="0.25">
      <c r="A565" s="26">
        <v>315</v>
      </c>
      <c r="B565" s="27" t="s">
        <v>17</v>
      </c>
      <c r="C565" s="27" t="s">
        <v>1</v>
      </c>
      <c r="D565" s="27" t="s">
        <v>16</v>
      </c>
      <c r="E565" s="27" t="s">
        <v>7</v>
      </c>
      <c r="F565" s="28">
        <v>37</v>
      </c>
      <c r="G565" s="29">
        <v>53.41</v>
      </c>
      <c r="H565" s="40">
        <v>41774</v>
      </c>
      <c r="I565" s="27" t="s">
        <v>4</v>
      </c>
      <c r="J565" s="30" t="s">
        <v>11</v>
      </c>
      <c r="K565" s="30" t="s">
        <v>11</v>
      </c>
      <c r="L565" s="30">
        <v>0.52</v>
      </c>
      <c r="M565" s="27">
        <v>1</v>
      </c>
      <c r="N565" s="31" t="str">
        <f>VLOOKUP(L565,Güteklasse!$B$4:$C$8,2)</f>
        <v>C</v>
      </c>
      <c r="O565" s="27" t="str">
        <f>VLOOKUP(I565,Händleradressen!$B$3:$E$6,4,0)</f>
        <v>Köln</v>
      </c>
      <c r="P565" s="29">
        <f t="shared" si="24"/>
        <v>1976.1699999999998</v>
      </c>
      <c r="Q565" s="29">
        <f t="shared" si="25"/>
        <v>375.47229999999996</v>
      </c>
      <c r="R565" s="29">
        <f t="shared" si="26"/>
        <v>2351.6423</v>
      </c>
    </row>
    <row r="566" spans="1:18" x14ac:dyDescent="0.25">
      <c r="A566" s="26">
        <v>214</v>
      </c>
      <c r="B566" s="27" t="s">
        <v>0</v>
      </c>
      <c r="C566" s="27" t="s">
        <v>9</v>
      </c>
      <c r="D566" s="27" t="s">
        <v>16</v>
      </c>
      <c r="E566" s="27" t="s">
        <v>7</v>
      </c>
      <c r="F566" s="28">
        <v>1585</v>
      </c>
      <c r="G566" s="29">
        <v>53.47</v>
      </c>
      <c r="H566" s="40">
        <v>41775</v>
      </c>
      <c r="I566" s="27" t="s">
        <v>12</v>
      </c>
      <c r="J566" s="30" t="s">
        <v>11</v>
      </c>
      <c r="K566" s="30" t="s">
        <v>11</v>
      </c>
      <c r="L566" s="30">
        <v>0.36</v>
      </c>
      <c r="M566" s="27">
        <v>3</v>
      </c>
      <c r="N566" s="31" t="str">
        <f>VLOOKUP(L566,Güteklasse!$B$4:$C$8,2)</f>
        <v>B</v>
      </c>
      <c r="O566" s="27" t="str">
        <f>VLOOKUP(I566,Händleradressen!$B$3:$E$6,4,0)</f>
        <v>Hamburg</v>
      </c>
      <c r="P566" s="29">
        <f t="shared" si="24"/>
        <v>84749.95</v>
      </c>
      <c r="Q566" s="29">
        <f t="shared" si="25"/>
        <v>16102.4905</v>
      </c>
      <c r="R566" s="29">
        <f t="shared" si="26"/>
        <v>100852.4405</v>
      </c>
    </row>
    <row r="567" spans="1:18" x14ac:dyDescent="0.25">
      <c r="A567" s="26">
        <v>299</v>
      </c>
      <c r="B567" s="27" t="s">
        <v>18</v>
      </c>
      <c r="C567" s="27" t="s">
        <v>1</v>
      </c>
      <c r="D567" s="27" t="s">
        <v>10</v>
      </c>
      <c r="E567" s="27" t="s">
        <v>7</v>
      </c>
      <c r="F567" s="28">
        <v>31</v>
      </c>
      <c r="G567" s="29">
        <v>53.54</v>
      </c>
      <c r="H567" s="40">
        <v>41776</v>
      </c>
      <c r="I567" s="27" t="s">
        <v>4</v>
      </c>
      <c r="J567" s="30" t="s">
        <v>11</v>
      </c>
      <c r="K567" s="30"/>
      <c r="L567" s="30">
        <v>0.49</v>
      </c>
      <c r="M567" s="27">
        <v>4</v>
      </c>
      <c r="N567" s="31" t="str">
        <f>VLOOKUP(L567,Güteklasse!$B$4:$C$8,2)</f>
        <v>C</v>
      </c>
      <c r="O567" s="27" t="str">
        <f>VLOOKUP(I567,Händleradressen!$B$3:$E$6,4,0)</f>
        <v>Köln</v>
      </c>
      <c r="P567" s="29">
        <f t="shared" si="24"/>
        <v>1659.74</v>
      </c>
      <c r="Q567" s="29">
        <f t="shared" si="25"/>
        <v>315.35059999999999</v>
      </c>
      <c r="R567" s="29">
        <f t="shared" si="26"/>
        <v>1975.0906</v>
      </c>
    </row>
    <row r="568" spans="1:18" x14ac:dyDescent="0.25">
      <c r="A568" s="26">
        <v>65</v>
      </c>
      <c r="B568" s="27" t="s">
        <v>17</v>
      </c>
      <c r="C568" s="27" t="s">
        <v>15</v>
      </c>
      <c r="D568" s="27" t="s">
        <v>2</v>
      </c>
      <c r="E568" s="27" t="s">
        <v>7</v>
      </c>
      <c r="F568" s="28">
        <v>19</v>
      </c>
      <c r="G568" s="29">
        <v>53.61</v>
      </c>
      <c r="H568" s="40">
        <v>41777</v>
      </c>
      <c r="I568" s="27" t="s">
        <v>14</v>
      </c>
      <c r="J568" s="30" t="s">
        <v>11</v>
      </c>
      <c r="K568" s="30"/>
      <c r="L568" s="30">
        <v>7.0000000000000007E-2</v>
      </c>
      <c r="M568" s="27">
        <v>3</v>
      </c>
      <c r="N568" s="31" t="str">
        <f>VLOOKUP(L568,Güteklasse!$B$4:$C$8,2)</f>
        <v>A</v>
      </c>
      <c r="O568" s="27" t="str">
        <f>VLOOKUP(I568,Händleradressen!$B$3:$E$6,4,0)</f>
        <v>München</v>
      </c>
      <c r="P568" s="29">
        <f t="shared" si="24"/>
        <v>1018.59</v>
      </c>
      <c r="Q568" s="29">
        <f t="shared" si="25"/>
        <v>193.53210000000001</v>
      </c>
      <c r="R568" s="29">
        <f t="shared" si="26"/>
        <v>1212.1221</v>
      </c>
    </row>
    <row r="569" spans="1:18" x14ac:dyDescent="0.25">
      <c r="A569" s="26">
        <v>311</v>
      </c>
      <c r="B569" s="27" t="s">
        <v>0</v>
      </c>
      <c r="C569" s="27" t="s">
        <v>5</v>
      </c>
      <c r="D569" s="27" t="s">
        <v>69</v>
      </c>
      <c r="E569" s="27" t="s">
        <v>7</v>
      </c>
      <c r="F569" s="28">
        <v>547</v>
      </c>
      <c r="G569" s="29">
        <v>53.63</v>
      </c>
      <c r="H569" s="40">
        <v>41778</v>
      </c>
      <c r="I569" s="27" t="s">
        <v>8</v>
      </c>
      <c r="J569" s="30"/>
      <c r="K569" s="30" t="s">
        <v>11</v>
      </c>
      <c r="L569" s="30">
        <v>0.52</v>
      </c>
      <c r="M569" s="27">
        <v>3</v>
      </c>
      <c r="N569" s="31" t="str">
        <f>VLOOKUP(L569,Güteklasse!$B$4:$C$8,2)</f>
        <v>C</v>
      </c>
      <c r="O569" s="27" t="str">
        <f>VLOOKUP(I569,Händleradressen!$B$3:$E$6,4,0)</f>
        <v>Düsseldorf</v>
      </c>
      <c r="P569" s="29">
        <f t="shared" si="24"/>
        <v>29335.61</v>
      </c>
      <c r="Q569" s="29">
        <f t="shared" si="25"/>
        <v>5573.7659000000003</v>
      </c>
      <c r="R569" s="29">
        <f t="shared" si="26"/>
        <v>34909.375899999999</v>
      </c>
    </row>
    <row r="570" spans="1:18" x14ac:dyDescent="0.25">
      <c r="A570" s="26">
        <v>255</v>
      </c>
      <c r="B570" s="27" t="s">
        <v>0</v>
      </c>
      <c r="C570" s="27" t="s">
        <v>9</v>
      </c>
      <c r="D570" s="27" t="s">
        <v>6</v>
      </c>
      <c r="E570" s="27" t="s">
        <v>7</v>
      </c>
      <c r="F570" s="28">
        <v>245</v>
      </c>
      <c r="G570" s="29">
        <v>53.65</v>
      </c>
      <c r="H570" s="40">
        <v>41779</v>
      </c>
      <c r="I570" s="27" t="s">
        <v>14</v>
      </c>
      <c r="J570" s="30"/>
      <c r="K570" s="30" t="s">
        <v>11</v>
      </c>
      <c r="L570" s="30">
        <v>0.41</v>
      </c>
      <c r="M570" s="27">
        <v>1</v>
      </c>
      <c r="N570" s="31" t="str">
        <f>VLOOKUP(L570,Güteklasse!$B$4:$C$8,2)</f>
        <v>B</v>
      </c>
      <c r="O570" s="27" t="str">
        <f>VLOOKUP(I570,Händleradressen!$B$3:$E$6,4,0)</f>
        <v>München</v>
      </c>
      <c r="P570" s="29">
        <f t="shared" si="24"/>
        <v>13144.25</v>
      </c>
      <c r="Q570" s="29">
        <f t="shared" si="25"/>
        <v>2497.4075000000003</v>
      </c>
      <c r="R570" s="29">
        <f t="shared" si="26"/>
        <v>15641.657500000001</v>
      </c>
    </row>
    <row r="571" spans="1:18" x14ac:dyDescent="0.25">
      <c r="A571" s="26">
        <v>408</v>
      </c>
      <c r="B571" s="27" t="s">
        <v>18</v>
      </c>
      <c r="C571" s="27" t="s">
        <v>9</v>
      </c>
      <c r="D571" s="27" t="s">
        <v>6</v>
      </c>
      <c r="E571" s="27" t="s">
        <v>7</v>
      </c>
      <c r="F571" s="28">
        <v>23</v>
      </c>
      <c r="G571" s="29">
        <v>53.68</v>
      </c>
      <c r="H571" s="40">
        <v>41780</v>
      </c>
      <c r="I571" s="27" t="s">
        <v>4</v>
      </c>
      <c r="J571" s="30" t="s">
        <v>11</v>
      </c>
      <c r="K571" s="30"/>
      <c r="L571" s="30">
        <v>0.67</v>
      </c>
      <c r="M571" s="27">
        <v>5</v>
      </c>
      <c r="N571" s="31" t="str">
        <f>VLOOKUP(L571,Güteklasse!$B$4:$C$8,2)</f>
        <v>D</v>
      </c>
      <c r="O571" s="27" t="str">
        <f>VLOOKUP(I571,Händleradressen!$B$3:$E$6,4,0)</f>
        <v>Köln</v>
      </c>
      <c r="P571" s="29">
        <f t="shared" si="24"/>
        <v>1234.6400000000001</v>
      </c>
      <c r="Q571" s="29">
        <f t="shared" si="25"/>
        <v>234.58160000000001</v>
      </c>
      <c r="R571" s="29">
        <f t="shared" si="26"/>
        <v>1469.2216000000001</v>
      </c>
    </row>
    <row r="572" spans="1:18" x14ac:dyDescent="0.25">
      <c r="A572" s="26">
        <v>249</v>
      </c>
      <c r="B572" s="27" t="s">
        <v>17</v>
      </c>
      <c r="C572" s="27" t="s">
        <v>1</v>
      </c>
      <c r="D572" s="27" t="s">
        <v>13</v>
      </c>
      <c r="E572" s="27" t="s">
        <v>7</v>
      </c>
      <c r="F572" s="28">
        <v>18</v>
      </c>
      <c r="G572" s="29">
        <v>53.76</v>
      </c>
      <c r="H572" s="40">
        <v>41781</v>
      </c>
      <c r="I572" s="27" t="s">
        <v>12</v>
      </c>
      <c r="J572" s="30" t="s">
        <v>11</v>
      </c>
      <c r="K572" s="30"/>
      <c r="L572" s="30">
        <v>0.4</v>
      </c>
      <c r="M572" s="27">
        <v>4</v>
      </c>
      <c r="N572" s="31" t="str">
        <f>VLOOKUP(L572,Güteklasse!$B$4:$C$8,2)</f>
        <v>B</v>
      </c>
      <c r="O572" s="27" t="str">
        <f>VLOOKUP(I572,Händleradressen!$B$3:$E$6,4,0)</f>
        <v>Hamburg</v>
      </c>
      <c r="P572" s="29">
        <f t="shared" si="24"/>
        <v>967.68</v>
      </c>
      <c r="Q572" s="29">
        <f t="shared" si="25"/>
        <v>183.85919999999999</v>
      </c>
      <c r="R572" s="29">
        <f t="shared" si="26"/>
        <v>1151.5391999999999</v>
      </c>
    </row>
    <row r="573" spans="1:18" x14ac:dyDescent="0.25">
      <c r="A573" s="26">
        <v>343</v>
      </c>
      <c r="B573" s="27" t="s">
        <v>17</v>
      </c>
      <c r="C573" s="27" t="s">
        <v>5</v>
      </c>
      <c r="D573" s="27" t="s">
        <v>16</v>
      </c>
      <c r="E573" s="27" t="s">
        <v>7</v>
      </c>
      <c r="F573" s="28">
        <v>12</v>
      </c>
      <c r="G573" s="29">
        <v>53.78</v>
      </c>
      <c r="H573" s="40">
        <v>41782</v>
      </c>
      <c r="I573" s="27" t="s">
        <v>4</v>
      </c>
      <c r="J573" s="30" t="s">
        <v>11</v>
      </c>
      <c r="K573" s="30"/>
      <c r="L573" s="30">
        <v>0.56999999999999995</v>
      </c>
      <c r="M573" s="27">
        <v>2</v>
      </c>
      <c r="N573" s="31" t="str">
        <f>VLOOKUP(L573,Güteklasse!$B$4:$C$8,2)</f>
        <v>C</v>
      </c>
      <c r="O573" s="27" t="str">
        <f>VLOOKUP(I573,Händleradressen!$B$3:$E$6,4,0)</f>
        <v>Köln</v>
      </c>
      <c r="P573" s="29">
        <f t="shared" si="24"/>
        <v>645.36</v>
      </c>
      <c r="Q573" s="29">
        <f t="shared" si="25"/>
        <v>122.61840000000001</v>
      </c>
      <c r="R573" s="29">
        <f t="shared" si="26"/>
        <v>767.97839999999997</v>
      </c>
    </row>
    <row r="574" spans="1:18" x14ac:dyDescent="0.25">
      <c r="A574" s="26">
        <v>413</v>
      </c>
      <c r="B574" s="27" t="s">
        <v>18</v>
      </c>
      <c r="C574" s="27" t="s">
        <v>1</v>
      </c>
      <c r="D574" s="27" t="s">
        <v>13</v>
      </c>
      <c r="E574" s="27" t="s">
        <v>3</v>
      </c>
      <c r="F574" s="28">
        <v>721</v>
      </c>
      <c r="G574" s="29">
        <v>0.69</v>
      </c>
      <c r="H574" s="40">
        <v>41783</v>
      </c>
      <c r="I574" s="27" t="s">
        <v>4</v>
      </c>
      <c r="J574" s="30" t="s">
        <v>11</v>
      </c>
      <c r="K574" s="30"/>
      <c r="L574" s="30">
        <v>0.68</v>
      </c>
      <c r="M574" s="27">
        <v>3</v>
      </c>
      <c r="N574" s="31" t="str">
        <f>VLOOKUP(L574,Güteklasse!$B$4:$C$8,2)</f>
        <v>D</v>
      </c>
      <c r="O574" s="27" t="str">
        <f>VLOOKUP(I574,Händleradressen!$B$3:$E$6,4,0)</f>
        <v>Köln</v>
      </c>
      <c r="P574" s="29">
        <f t="shared" si="24"/>
        <v>497.48999999999995</v>
      </c>
      <c r="Q574" s="29">
        <f t="shared" si="25"/>
        <v>94.523099999999985</v>
      </c>
      <c r="R574" s="29">
        <f t="shared" si="26"/>
        <v>592.01309999999989</v>
      </c>
    </row>
    <row r="575" spans="1:18" x14ac:dyDescent="0.25">
      <c r="A575" s="26">
        <v>262</v>
      </c>
      <c r="B575" s="27" t="s">
        <v>18</v>
      </c>
      <c r="C575" s="27" t="s">
        <v>15</v>
      </c>
      <c r="D575" s="27" t="s">
        <v>2</v>
      </c>
      <c r="E575" s="27" t="s">
        <v>7</v>
      </c>
      <c r="F575" s="28">
        <v>33</v>
      </c>
      <c r="G575" s="29">
        <v>54</v>
      </c>
      <c r="H575" s="40">
        <v>41784</v>
      </c>
      <c r="I575" s="27" t="s">
        <v>12</v>
      </c>
      <c r="J575" s="30" t="s">
        <v>11</v>
      </c>
      <c r="K575" s="30"/>
      <c r="L575" s="30">
        <v>0.42</v>
      </c>
      <c r="M575" s="27">
        <v>3</v>
      </c>
      <c r="N575" s="31" t="str">
        <f>VLOOKUP(L575,Güteklasse!$B$4:$C$8,2)</f>
        <v>B</v>
      </c>
      <c r="O575" s="27" t="str">
        <f>VLOOKUP(I575,Händleradressen!$B$3:$E$6,4,0)</f>
        <v>Hamburg</v>
      </c>
      <c r="P575" s="29">
        <f t="shared" si="24"/>
        <v>1782</v>
      </c>
      <c r="Q575" s="29">
        <f t="shared" si="25"/>
        <v>338.58</v>
      </c>
      <c r="R575" s="29">
        <f t="shared" si="26"/>
        <v>2120.58</v>
      </c>
    </row>
    <row r="576" spans="1:18" x14ac:dyDescent="0.25">
      <c r="A576" s="26">
        <v>452</v>
      </c>
      <c r="B576" s="27" t="s">
        <v>17</v>
      </c>
      <c r="C576" s="27" t="s">
        <v>15</v>
      </c>
      <c r="D576" s="27" t="s">
        <v>16</v>
      </c>
      <c r="E576" s="27" t="s">
        <v>7</v>
      </c>
      <c r="F576" s="28">
        <v>20</v>
      </c>
      <c r="G576" s="29">
        <v>54.03</v>
      </c>
      <c r="H576" s="40">
        <v>41785</v>
      </c>
      <c r="I576" s="27" t="s">
        <v>14</v>
      </c>
      <c r="J576" s="30" t="s">
        <v>11</v>
      </c>
      <c r="K576" s="30" t="s">
        <v>11</v>
      </c>
      <c r="L576" s="30">
        <v>0.75</v>
      </c>
      <c r="M576" s="27">
        <v>5</v>
      </c>
      <c r="N576" s="31" t="str">
        <f>VLOOKUP(L576,Güteklasse!$B$4:$C$8,2)</f>
        <v>D</v>
      </c>
      <c r="O576" s="27" t="str">
        <f>VLOOKUP(I576,Händleradressen!$B$3:$E$6,4,0)</f>
        <v>München</v>
      </c>
      <c r="P576" s="29">
        <f t="shared" si="24"/>
        <v>1080.5999999999999</v>
      </c>
      <c r="Q576" s="29">
        <f t="shared" si="25"/>
        <v>205.31399999999999</v>
      </c>
      <c r="R576" s="29">
        <f t="shared" si="26"/>
        <v>1285.914</v>
      </c>
    </row>
    <row r="577" spans="1:18" x14ac:dyDescent="0.25">
      <c r="A577" s="26">
        <v>153</v>
      </c>
      <c r="B577" s="27" t="s">
        <v>0</v>
      </c>
      <c r="C577" s="27" t="s">
        <v>5</v>
      </c>
      <c r="D577" s="27" t="s">
        <v>10</v>
      </c>
      <c r="E577" s="27" t="s">
        <v>7</v>
      </c>
      <c r="F577" s="28">
        <v>8488</v>
      </c>
      <c r="G577" s="29">
        <v>54.06</v>
      </c>
      <c r="H577" s="40">
        <v>41786</v>
      </c>
      <c r="I577" s="27" t="s">
        <v>12</v>
      </c>
      <c r="J577" s="30" t="s">
        <v>11</v>
      </c>
      <c r="K577" s="30" t="s">
        <v>11</v>
      </c>
      <c r="L577" s="30">
        <v>0.26</v>
      </c>
      <c r="M577" s="27">
        <v>1</v>
      </c>
      <c r="N577" s="31" t="str">
        <f>VLOOKUP(L577,Güteklasse!$B$4:$C$8,2)</f>
        <v>A</v>
      </c>
      <c r="O577" s="27" t="str">
        <f>VLOOKUP(I577,Händleradressen!$B$3:$E$6,4,0)</f>
        <v>Hamburg</v>
      </c>
      <c r="P577" s="29">
        <f t="shared" si="24"/>
        <v>458861.28</v>
      </c>
      <c r="Q577" s="29">
        <f t="shared" si="25"/>
        <v>87183.643200000006</v>
      </c>
      <c r="R577" s="29">
        <f t="shared" si="26"/>
        <v>546044.92320000008</v>
      </c>
    </row>
    <row r="578" spans="1:18" x14ac:dyDescent="0.25">
      <c r="A578" s="26">
        <v>461</v>
      </c>
      <c r="B578" s="27" t="s">
        <v>0</v>
      </c>
      <c r="C578" s="27" t="s">
        <v>9</v>
      </c>
      <c r="D578" s="27" t="s">
        <v>10</v>
      </c>
      <c r="E578" s="27" t="s">
        <v>7</v>
      </c>
      <c r="F578" s="28">
        <v>894</v>
      </c>
      <c r="G578" s="29">
        <v>54.11</v>
      </c>
      <c r="H578" s="40">
        <v>41787</v>
      </c>
      <c r="I578" s="27" t="s">
        <v>4</v>
      </c>
      <c r="J578" s="30"/>
      <c r="K578" s="30" t="s">
        <v>11</v>
      </c>
      <c r="L578" s="30">
        <v>0.77</v>
      </c>
      <c r="M578" s="27">
        <v>4</v>
      </c>
      <c r="N578" s="31" t="str">
        <f>VLOOKUP(L578,Güteklasse!$B$4:$C$8,2)</f>
        <v>D</v>
      </c>
      <c r="O578" s="27" t="str">
        <f>VLOOKUP(I578,Händleradressen!$B$3:$E$6,4,0)</f>
        <v>Köln</v>
      </c>
      <c r="P578" s="29">
        <f t="shared" si="24"/>
        <v>48374.34</v>
      </c>
      <c r="Q578" s="29">
        <f t="shared" si="25"/>
        <v>9191.1245999999992</v>
      </c>
      <c r="R578" s="29">
        <f t="shared" si="26"/>
        <v>57565.464599999992</v>
      </c>
    </row>
    <row r="579" spans="1:18" x14ac:dyDescent="0.25">
      <c r="A579" s="26">
        <v>272</v>
      </c>
      <c r="B579" s="27" t="s">
        <v>0</v>
      </c>
      <c r="C579" s="27" t="s">
        <v>5</v>
      </c>
      <c r="D579" s="27" t="s">
        <v>10</v>
      </c>
      <c r="E579" s="27" t="s">
        <v>7</v>
      </c>
      <c r="F579" s="28">
        <v>789</v>
      </c>
      <c r="G579" s="29">
        <v>54.14</v>
      </c>
      <c r="H579" s="40">
        <v>41788</v>
      </c>
      <c r="I579" s="27" t="s">
        <v>4</v>
      </c>
      <c r="J579" s="30" t="s">
        <v>11</v>
      </c>
      <c r="K579" s="30" t="s">
        <v>11</v>
      </c>
      <c r="L579" s="30">
        <v>0.44</v>
      </c>
      <c r="M579" s="27">
        <v>2</v>
      </c>
      <c r="N579" s="31" t="str">
        <f>VLOOKUP(L579,Güteklasse!$B$4:$C$8,2)</f>
        <v>B</v>
      </c>
      <c r="O579" s="27" t="str">
        <f>VLOOKUP(I579,Händleradressen!$B$3:$E$6,4,0)</f>
        <v>Köln</v>
      </c>
      <c r="P579" s="29">
        <f t="shared" si="24"/>
        <v>42716.46</v>
      </c>
      <c r="Q579" s="29">
        <f t="shared" si="25"/>
        <v>8116.1274000000003</v>
      </c>
      <c r="R579" s="29">
        <f t="shared" si="26"/>
        <v>50832.587399999997</v>
      </c>
    </row>
    <row r="580" spans="1:18" x14ac:dyDescent="0.25">
      <c r="A580" s="26">
        <v>445</v>
      </c>
      <c r="B580" s="27" t="s">
        <v>0</v>
      </c>
      <c r="C580" s="27" t="s">
        <v>9</v>
      </c>
      <c r="D580" s="27" t="s">
        <v>13</v>
      </c>
      <c r="E580" s="27" t="s">
        <v>7</v>
      </c>
      <c r="F580" s="28">
        <v>543</v>
      </c>
      <c r="G580" s="29">
        <v>54.23</v>
      </c>
      <c r="H580" s="40">
        <v>41789</v>
      </c>
      <c r="I580" s="27" t="s">
        <v>8</v>
      </c>
      <c r="J580" s="30" t="s">
        <v>11</v>
      </c>
      <c r="K580" s="30" t="s">
        <v>11</v>
      </c>
      <c r="L580" s="30">
        <v>0.75</v>
      </c>
      <c r="M580" s="27">
        <v>3</v>
      </c>
      <c r="N580" s="31" t="str">
        <f>VLOOKUP(L580,Güteklasse!$B$4:$C$8,2)</f>
        <v>D</v>
      </c>
      <c r="O580" s="27" t="str">
        <f>VLOOKUP(I580,Händleradressen!$B$3:$E$6,4,0)</f>
        <v>Düsseldorf</v>
      </c>
      <c r="P580" s="29">
        <f t="shared" si="24"/>
        <v>29446.89</v>
      </c>
      <c r="Q580" s="29">
        <f t="shared" si="25"/>
        <v>5594.9090999999999</v>
      </c>
      <c r="R580" s="29">
        <f t="shared" si="26"/>
        <v>35041.799099999997</v>
      </c>
    </row>
    <row r="581" spans="1:18" x14ac:dyDescent="0.25">
      <c r="A581" s="26">
        <v>574</v>
      </c>
      <c r="B581" s="27" t="s">
        <v>17</v>
      </c>
      <c r="C581" s="27" t="s">
        <v>9</v>
      </c>
      <c r="D581" s="27" t="s">
        <v>10</v>
      </c>
      <c r="E581" s="27" t="s">
        <v>7</v>
      </c>
      <c r="F581" s="28">
        <v>27</v>
      </c>
      <c r="G581" s="29">
        <v>54.23</v>
      </c>
      <c r="H581" s="40">
        <v>41790</v>
      </c>
      <c r="I581" s="27" t="s">
        <v>12</v>
      </c>
      <c r="J581" s="30" t="s">
        <v>11</v>
      </c>
      <c r="K581" s="30"/>
      <c r="L581" s="30">
        <v>0.95</v>
      </c>
      <c r="M581" s="27">
        <v>4</v>
      </c>
      <c r="N581" s="31" t="str">
        <f>VLOOKUP(L581,Güteklasse!$B$4:$C$8,2)</f>
        <v>E</v>
      </c>
      <c r="O581" s="27" t="str">
        <f>VLOOKUP(I581,Händleradressen!$B$3:$E$6,4,0)</f>
        <v>Hamburg</v>
      </c>
      <c r="P581" s="29">
        <f t="shared" si="24"/>
        <v>1464.2099999999998</v>
      </c>
      <c r="Q581" s="29">
        <f t="shared" si="25"/>
        <v>278.19989999999996</v>
      </c>
      <c r="R581" s="29">
        <f t="shared" si="26"/>
        <v>1742.4098999999997</v>
      </c>
    </row>
    <row r="582" spans="1:18" x14ac:dyDescent="0.25">
      <c r="A582" s="26">
        <v>397</v>
      </c>
      <c r="B582" s="27" t="s">
        <v>0</v>
      </c>
      <c r="C582" s="27" t="s">
        <v>1</v>
      </c>
      <c r="D582" s="27" t="s">
        <v>2</v>
      </c>
      <c r="E582" s="27" t="s">
        <v>7</v>
      </c>
      <c r="F582" s="28">
        <v>24</v>
      </c>
      <c r="G582" s="29">
        <v>54.28</v>
      </c>
      <c r="H582" s="40">
        <v>41791</v>
      </c>
      <c r="I582" s="27" t="s">
        <v>12</v>
      </c>
      <c r="J582" s="30" t="s">
        <v>11</v>
      </c>
      <c r="K582" s="30"/>
      <c r="L582" s="30">
        <v>0.66</v>
      </c>
      <c r="M582" s="27">
        <v>4</v>
      </c>
      <c r="N582" s="31" t="str">
        <f>VLOOKUP(L582,Güteklasse!$B$4:$C$8,2)</f>
        <v>D</v>
      </c>
      <c r="O582" s="27" t="str">
        <f>VLOOKUP(I582,Händleradressen!$B$3:$E$6,4,0)</f>
        <v>Hamburg</v>
      </c>
      <c r="P582" s="29">
        <f t="shared" ref="P582:P601" si="27">F582*G582</f>
        <v>1302.72</v>
      </c>
      <c r="Q582" s="29">
        <f t="shared" ref="Q582:Q601" si="28">P582*$P$1</f>
        <v>247.51680000000002</v>
      </c>
      <c r="R582" s="29">
        <f t="shared" ref="R582:R601" si="29">P582+Q582</f>
        <v>1550.2368000000001</v>
      </c>
    </row>
    <row r="583" spans="1:18" x14ac:dyDescent="0.25">
      <c r="A583" s="26">
        <v>104</v>
      </c>
      <c r="B583" s="27" t="s">
        <v>18</v>
      </c>
      <c r="C583" s="27" t="s">
        <v>9</v>
      </c>
      <c r="D583" s="27" t="s">
        <v>16</v>
      </c>
      <c r="E583" s="27" t="s">
        <v>7</v>
      </c>
      <c r="F583" s="28">
        <v>48</v>
      </c>
      <c r="G583" s="29">
        <v>54.33</v>
      </c>
      <c r="H583" s="40">
        <v>41792</v>
      </c>
      <c r="I583" s="27" t="s">
        <v>14</v>
      </c>
      <c r="J583" s="30" t="s">
        <v>11</v>
      </c>
      <c r="K583" s="30"/>
      <c r="L583" s="30">
        <v>0.18</v>
      </c>
      <c r="M583" s="27">
        <v>3</v>
      </c>
      <c r="N583" s="31" t="str">
        <f>VLOOKUP(L583,Güteklasse!$B$4:$C$8,2)</f>
        <v>A</v>
      </c>
      <c r="O583" s="27" t="str">
        <f>VLOOKUP(I583,Händleradressen!$B$3:$E$6,4,0)</f>
        <v>München</v>
      </c>
      <c r="P583" s="29">
        <f t="shared" si="27"/>
        <v>2607.84</v>
      </c>
      <c r="Q583" s="29">
        <f t="shared" si="28"/>
        <v>495.48960000000005</v>
      </c>
      <c r="R583" s="29">
        <f t="shared" si="29"/>
        <v>3103.3296</v>
      </c>
    </row>
    <row r="584" spans="1:18" x14ac:dyDescent="0.25">
      <c r="A584" s="26">
        <v>66</v>
      </c>
      <c r="B584" s="27" t="s">
        <v>18</v>
      </c>
      <c r="C584" s="27" t="s">
        <v>15</v>
      </c>
      <c r="D584" s="27" t="s">
        <v>74</v>
      </c>
      <c r="E584" s="27" t="s">
        <v>7</v>
      </c>
      <c r="F584" s="28">
        <v>45</v>
      </c>
      <c r="G584" s="29">
        <v>54.45</v>
      </c>
      <c r="H584" s="40">
        <v>41793</v>
      </c>
      <c r="I584" s="27" t="s">
        <v>4</v>
      </c>
      <c r="J584" s="30"/>
      <c r="K584" s="30"/>
      <c r="L584" s="30">
        <v>7.0000000000000007E-2</v>
      </c>
      <c r="M584" s="27">
        <v>5</v>
      </c>
      <c r="N584" s="31" t="str">
        <f>VLOOKUP(L584,Güteklasse!$B$4:$C$8,2)</f>
        <v>A</v>
      </c>
      <c r="O584" s="27" t="str">
        <f>VLOOKUP(I584,Händleradressen!$B$3:$E$6,4,0)</f>
        <v>Köln</v>
      </c>
      <c r="P584" s="29">
        <f t="shared" si="27"/>
        <v>2450.25</v>
      </c>
      <c r="Q584" s="29">
        <f t="shared" si="28"/>
        <v>465.54750000000001</v>
      </c>
      <c r="R584" s="29">
        <f t="shared" si="29"/>
        <v>2915.7975000000001</v>
      </c>
    </row>
    <row r="585" spans="1:18" x14ac:dyDescent="0.25">
      <c r="A585" s="26">
        <v>202</v>
      </c>
      <c r="B585" s="27" t="s">
        <v>17</v>
      </c>
      <c r="C585" s="27" t="s">
        <v>5</v>
      </c>
      <c r="D585" s="27" t="s">
        <v>6</v>
      </c>
      <c r="E585" s="27" t="s">
        <v>7</v>
      </c>
      <c r="F585" s="28">
        <v>15</v>
      </c>
      <c r="G585" s="29">
        <v>54.49</v>
      </c>
      <c r="H585" s="40">
        <v>41794</v>
      </c>
      <c r="I585" s="27" t="s">
        <v>8</v>
      </c>
      <c r="J585" s="30" t="s">
        <v>11</v>
      </c>
      <c r="K585" s="30" t="s">
        <v>11</v>
      </c>
      <c r="L585" s="30">
        <v>0.34</v>
      </c>
      <c r="M585" s="27">
        <v>3</v>
      </c>
      <c r="N585" s="31" t="str">
        <f>VLOOKUP(L585,Güteklasse!$B$4:$C$8,2)</f>
        <v>B</v>
      </c>
      <c r="O585" s="27" t="str">
        <f>VLOOKUP(I585,Händleradressen!$B$3:$E$6,4,0)</f>
        <v>Düsseldorf</v>
      </c>
      <c r="P585" s="29">
        <f t="shared" si="27"/>
        <v>817.35</v>
      </c>
      <c r="Q585" s="29">
        <f t="shared" si="28"/>
        <v>155.29650000000001</v>
      </c>
      <c r="R585" s="29">
        <f t="shared" si="29"/>
        <v>972.64650000000006</v>
      </c>
    </row>
    <row r="586" spans="1:18" x14ac:dyDescent="0.25">
      <c r="A586" s="26">
        <v>69</v>
      </c>
      <c r="B586" s="27" t="s">
        <v>18</v>
      </c>
      <c r="C586" s="27" t="s">
        <v>5</v>
      </c>
      <c r="D586" s="27" t="s">
        <v>74</v>
      </c>
      <c r="E586" s="27" t="s">
        <v>7</v>
      </c>
      <c r="F586" s="28">
        <v>12</v>
      </c>
      <c r="G586" s="29">
        <v>54.5</v>
      </c>
      <c r="H586" s="40">
        <v>41795</v>
      </c>
      <c r="I586" s="27" t="s">
        <v>14</v>
      </c>
      <c r="J586" s="30" t="s">
        <v>11</v>
      </c>
      <c r="K586" s="30"/>
      <c r="L586" s="30">
        <v>0.12</v>
      </c>
      <c r="M586" s="27">
        <v>3</v>
      </c>
      <c r="N586" s="31" t="str">
        <f>VLOOKUP(L586,Güteklasse!$B$4:$C$8,2)</f>
        <v>A</v>
      </c>
      <c r="O586" s="27" t="str">
        <f>VLOOKUP(I586,Händleradressen!$B$3:$E$6,4,0)</f>
        <v>München</v>
      </c>
      <c r="P586" s="29">
        <f t="shared" si="27"/>
        <v>654</v>
      </c>
      <c r="Q586" s="29">
        <f t="shared" si="28"/>
        <v>124.26</v>
      </c>
      <c r="R586" s="29">
        <f t="shared" si="29"/>
        <v>778.26</v>
      </c>
    </row>
    <row r="587" spans="1:18" x14ac:dyDescent="0.25">
      <c r="A587" s="26">
        <v>492</v>
      </c>
      <c r="B587" s="27" t="s">
        <v>18</v>
      </c>
      <c r="C587" s="27" t="s">
        <v>1</v>
      </c>
      <c r="D587" s="27" t="s">
        <v>10</v>
      </c>
      <c r="E587" s="27" t="s">
        <v>7</v>
      </c>
      <c r="F587" s="28">
        <v>20</v>
      </c>
      <c r="G587" s="29">
        <v>54.5</v>
      </c>
      <c r="H587" s="40">
        <v>41796</v>
      </c>
      <c r="I587" s="27" t="s">
        <v>12</v>
      </c>
      <c r="J587" s="30" t="s">
        <v>11</v>
      </c>
      <c r="K587" s="30" t="s">
        <v>11</v>
      </c>
      <c r="L587" s="30">
        <v>0.84</v>
      </c>
      <c r="M587" s="27">
        <v>2</v>
      </c>
      <c r="N587" s="31" t="str">
        <f>VLOOKUP(L587,Güteklasse!$B$4:$C$8,2)</f>
        <v>D</v>
      </c>
      <c r="O587" s="27" t="str">
        <f>VLOOKUP(I587,Händleradressen!$B$3:$E$6,4,0)</f>
        <v>Hamburg</v>
      </c>
      <c r="P587" s="29">
        <f t="shared" si="27"/>
        <v>1090</v>
      </c>
      <c r="Q587" s="29">
        <f t="shared" si="28"/>
        <v>207.1</v>
      </c>
      <c r="R587" s="29">
        <f t="shared" si="29"/>
        <v>1297.0999999999999</v>
      </c>
    </row>
    <row r="588" spans="1:18" x14ac:dyDescent="0.25">
      <c r="A588" s="26">
        <v>587</v>
      </c>
      <c r="B588" s="27" t="s">
        <v>17</v>
      </c>
      <c r="C588" s="27" t="s">
        <v>15</v>
      </c>
      <c r="D588" s="27" t="s">
        <v>6</v>
      </c>
      <c r="E588" s="27" t="s">
        <v>7</v>
      </c>
      <c r="F588" s="28">
        <v>10</v>
      </c>
      <c r="G588" s="29">
        <v>54.57</v>
      </c>
      <c r="H588" s="40">
        <v>41797</v>
      </c>
      <c r="I588" s="27" t="s">
        <v>12</v>
      </c>
      <c r="J588" s="30" t="s">
        <v>11</v>
      </c>
      <c r="K588" s="30"/>
      <c r="L588" s="30">
        <v>0.98</v>
      </c>
      <c r="M588" s="27">
        <v>4</v>
      </c>
      <c r="N588" s="31" t="str">
        <f>VLOOKUP(L588,Güteklasse!$B$4:$C$8,2)</f>
        <v>E</v>
      </c>
      <c r="O588" s="27" t="str">
        <f>VLOOKUP(I588,Händleradressen!$B$3:$E$6,4,0)</f>
        <v>Hamburg</v>
      </c>
      <c r="P588" s="29">
        <f t="shared" si="27"/>
        <v>545.70000000000005</v>
      </c>
      <c r="Q588" s="29">
        <f t="shared" si="28"/>
        <v>103.68300000000001</v>
      </c>
      <c r="R588" s="29">
        <f t="shared" si="29"/>
        <v>649.38300000000004</v>
      </c>
    </row>
    <row r="589" spans="1:18" x14ac:dyDescent="0.25">
      <c r="A589" s="26">
        <v>138</v>
      </c>
      <c r="B589" s="27" t="s">
        <v>17</v>
      </c>
      <c r="C589" s="27" t="s">
        <v>9</v>
      </c>
      <c r="D589" s="27" t="s">
        <v>6</v>
      </c>
      <c r="E589" s="27" t="s">
        <v>7</v>
      </c>
      <c r="F589" s="28">
        <v>3735</v>
      </c>
      <c r="G589" s="29">
        <v>54.62</v>
      </c>
      <c r="H589" s="40">
        <v>41798</v>
      </c>
      <c r="I589" s="27" t="s">
        <v>8</v>
      </c>
      <c r="J589" s="30" t="s">
        <v>11</v>
      </c>
      <c r="K589" s="30" t="s">
        <v>11</v>
      </c>
      <c r="L589" s="30">
        <v>0.23</v>
      </c>
      <c r="M589" s="27">
        <v>4</v>
      </c>
      <c r="N589" s="31" t="str">
        <f>VLOOKUP(L589,Güteklasse!$B$4:$C$8,2)</f>
        <v>A</v>
      </c>
      <c r="O589" s="27" t="str">
        <f>VLOOKUP(I589,Händleradressen!$B$3:$E$6,4,0)</f>
        <v>Düsseldorf</v>
      </c>
      <c r="P589" s="29">
        <f t="shared" si="27"/>
        <v>204005.69999999998</v>
      </c>
      <c r="Q589" s="29">
        <f t="shared" si="28"/>
        <v>38761.082999999999</v>
      </c>
      <c r="R589" s="29">
        <f t="shared" si="29"/>
        <v>242766.783</v>
      </c>
    </row>
    <row r="590" spans="1:18" x14ac:dyDescent="0.25">
      <c r="A590" s="26">
        <v>79</v>
      </c>
      <c r="B590" s="27" t="s">
        <v>18</v>
      </c>
      <c r="C590" s="27" t="s">
        <v>1</v>
      </c>
      <c r="D590" s="27" t="s">
        <v>10</v>
      </c>
      <c r="E590" s="27" t="s">
        <v>7</v>
      </c>
      <c r="F590" s="28">
        <v>31</v>
      </c>
      <c r="G590" s="29">
        <v>54.64</v>
      </c>
      <c r="H590" s="40">
        <v>41799</v>
      </c>
      <c r="I590" s="27" t="s">
        <v>12</v>
      </c>
      <c r="J590" s="30"/>
      <c r="K590" s="30"/>
      <c r="L590" s="30">
        <v>0.14000000000000001</v>
      </c>
      <c r="M590" s="27">
        <v>3</v>
      </c>
      <c r="N590" s="31" t="str">
        <f>VLOOKUP(L590,Güteklasse!$B$4:$C$8,2)</f>
        <v>A</v>
      </c>
      <c r="O590" s="27" t="str">
        <f>VLOOKUP(I590,Händleradressen!$B$3:$E$6,4,0)</f>
        <v>Hamburg</v>
      </c>
      <c r="P590" s="29">
        <f t="shared" si="27"/>
        <v>1693.84</v>
      </c>
      <c r="Q590" s="29">
        <f t="shared" si="28"/>
        <v>321.82959999999997</v>
      </c>
      <c r="R590" s="29">
        <f t="shared" si="29"/>
        <v>2015.6695999999999</v>
      </c>
    </row>
    <row r="591" spans="1:18" x14ac:dyDescent="0.25">
      <c r="A591" s="26">
        <v>414</v>
      </c>
      <c r="B591" s="27" t="s">
        <v>18</v>
      </c>
      <c r="C591" s="27" t="s">
        <v>1</v>
      </c>
      <c r="D591" s="27" t="s">
        <v>74</v>
      </c>
      <c r="E591" s="27" t="s">
        <v>7</v>
      </c>
      <c r="F591" s="28">
        <v>33</v>
      </c>
      <c r="G591" s="29">
        <v>54.65</v>
      </c>
      <c r="H591" s="40">
        <v>41800</v>
      </c>
      <c r="I591" s="27" t="s">
        <v>8</v>
      </c>
      <c r="J591" s="30" t="s">
        <v>11</v>
      </c>
      <c r="K591" s="30" t="s">
        <v>11</v>
      </c>
      <c r="L591" s="30">
        <v>0.68</v>
      </c>
      <c r="M591" s="27">
        <v>3</v>
      </c>
      <c r="N591" s="31" t="str">
        <f>VLOOKUP(L591,Güteklasse!$B$4:$C$8,2)</f>
        <v>D</v>
      </c>
      <c r="O591" s="27" t="str">
        <f>VLOOKUP(I591,Händleradressen!$B$3:$E$6,4,0)</f>
        <v>Düsseldorf</v>
      </c>
      <c r="P591" s="29">
        <f t="shared" si="27"/>
        <v>1803.45</v>
      </c>
      <c r="Q591" s="29">
        <f t="shared" si="28"/>
        <v>342.65550000000002</v>
      </c>
      <c r="R591" s="29">
        <f t="shared" si="29"/>
        <v>2146.1055000000001</v>
      </c>
    </row>
    <row r="592" spans="1:18" x14ac:dyDescent="0.25">
      <c r="A592" s="26">
        <v>155</v>
      </c>
      <c r="B592" s="27" t="s">
        <v>17</v>
      </c>
      <c r="C592" s="27" t="s">
        <v>9</v>
      </c>
      <c r="D592" s="27" t="s">
        <v>10</v>
      </c>
      <c r="E592" s="27" t="s">
        <v>7</v>
      </c>
      <c r="F592" s="28">
        <v>26</v>
      </c>
      <c r="G592" s="29">
        <v>54.65</v>
      </c>
      <c r="H592" s="40">
        <v>41801</v>
      </c>
      <c r="I592" s="27" t="s">
        <v>8</v>
      </c>
      <c r="J592" s="30" t="s">
        <v>11</v>
      </c>
      <c r="K592" s="30" t="s">
        <v>11</v>
      </c>
      <c r="L592" s="30">
        <v>0.26</v>
      </c>
      <c r="M592" s="27">
        <v>3</v>
      </c>
      <c r="N592" s="31" t="str">
        <f>VLOOKUP(L592,Güteklasse!$B$4:$C$8,2)</f>
        <v>A</v>
      </c>
      <c r="O592" s="27" t="str">
        <f>VLOOKUP(I592,Händleradressen!$B$3:$E$6,4,0)</f>
        <v>Düsseldorf</v>
      </c>
      <c r="P592" s="29">
        <f t="shared" si="27"/>
        <v>1420.8999999999999</v>
      </c>
      <c r="Q592" s="29">
        <f t="shared" si="28"/>
        <v>269.971</v>
      </c>
      <c r="R592" s="29">
        <f t="shared" si="29"/>
        <v>1690.8709999999999</v>
      </c>
    </row>
    <row r="593" spans="1:18" x14ac:dyDescent="0.25">
      <c r="A593" s="26">
        <v>558</v>
      </c>
      <c r="B593" s="27" t="s">
        <v>18</v>
      </c>
      <c r="C593" s="27" t="s">
        <v>5</v>
      </c>
      <c r="D593" s="27" t="s">
        <v>6</v>
      </c>
      <c r="E593" s="27" t="s">
        <v>7</v>
      </c>
      <c r="F593" s="28">
        <v>49</v>
      </c>
      <c r="G593" s="29">
        <v>54.66</v>
      </c>
      <c r="H593" s="40">
        <v>41802</v>
      </c>
      <c r="I593" s="27" t="s">
        <v>4</v>
      </c>
      <c r="J593" s="30"/>
      <c r="K593" s="30"/>
      <c r="L593" s="30">
        <v>0.94</v>
      </c>
      <c r="M593" s="27">
        <v>2</v>
      </c>
      <c r="N593" s="31" t="str">
        <f>VLOOKUP(L593,Güteklasse!$B$4:$C$8,2)</f>
        <v>E</v>
      </c>
      <c r="O593" s="27" t="str">
        <f>VLOOKUP(I593,Händleradressen!$B$3:$E$6,4,0)</f>
        <v>Köln</v>
      </c>
      <c r="P593" s="29">
        <f t="shared" si="27"/>
        <v>2678.3399999999997</v>
      </c>
      <c r="Q593" s="29">
        <f t="shared" si="28"/>
        <v>508.88459999999992</v>
      </c>
      <c r="R593" s="29">
        <f t="shared" si="29"/>
        <v>3187.2245999999996</v>
      </c>
    </row>
    <row r="594" spans="1:18" x14ac:dyDescent="0.25">
      <c r="A594" s="26">
        <v>224</v>
      </c>
      <c r="B594" s="27" t="s">
        <v>18</v>
      </c>
      <c r="C594" s="27" t="s">
        <v>9</v>
      </c>
      <c r="D594" s="27" t="s">
        <v>10</v>
      </c>
      <c r="E594" s="27" t="s">
        <v>7</v>
      </c>
      <c r="F594" s="28">
        <v>18</v>
      </c>
      <c r="G594" s="29">
        <v>54.72</v>
      </c>
      <c r="H594" s="40">
        <v>41803</v>
      </c>
      <c r="I594" s="27" t="s">
        <v>4</v>
      </c>
      <c r="J594" s="30" t="s">
        <v>11</v>
      </c>
      <c r="K594" s="30"/>
      <c r="L594" s="30">
        <v>0.37</v>
      </c>
      <c r="M594" s="27">
        <v>4</v>
      </c>
      <c r="N594" s="31" t="str">
        <f>VLOOKUP(L594,Güteklasse!$B$4:$C$8,2)</f>
        <v>B</v>
      </c>
      <c r="O594" s="27" t="str">
        <f>VLOOKUP(I594,Händleradressen!$B$3:$E$6,4,0)</f>
        <v>Köln</v>
      </c>
      <c r="P594" s="29">
        <f t="shared" si="27"/>
        <v>984.96</v>
      </c>
      <c r="Q594" s="29">
        <f t="shared" si="28"/>
        <v>187.14240000000001</v>
      </c>
      <c r="R594" s="29">
        <f t="shared" si="29"/>
        <v>1172.1024</v>
      </c>
    </row>
    <row r="595" spans="1:18" x14ac:dyDescent="0.25">
      <c r="A595" s="26">
        <v>433</v>
      </c>
      <c r="B595" s="27" t="s">
        <v>17</v>
      </c>
      <c r="C595" s="27" t="s">
        <v>5</v>
      </c>
      <c r="D595" s="27" t="s">
        <v>10</v>
      </c>
      <c r="E595" s="27" t="s">
        <v>7</v>
      </c>
      <c r="F595" s="28">
        <v>25</v>
      </c>
      <c r="G595" s="29">
        <v>54.73</v>
      </c>
      <c r="H595" s="40">
        <v>41804</v>
      </c>
      <c r="I595" s="27" t="s">
        <v>12</v>
      </c>
      <c r="J595" s="30"/>
      <c r="K595" s="30"/>
      <c r="L595" s="30">
        <v>0.72</v>
      </c>
      <c r="M595" s="27">
        <v>4</v>
      </c>
      <c r="N595" s="31" t="str">
        <f>VLOOKUP(L595,Güteklasse!$B$4:$C$8,2)</f>
        <v>D</v>
      </c>
      <c r="O595" s="27" t="str">
        <f>VLOOKUP(I595,Händleradressen!$B$3:$E$6,4,0)</f>
        <v>Hamburg</v>
      </c>
      <c r="P595" s="29">
        <f t="shared" si="27"/>
        <v>1368.25</v>
      </c>
      <c r="Q595" s="29">
        <f t="shared" si="28"/>
        <v>259.96750000000003</v>
      </c>
      <c r="R595" s="29">
        <f t="shared" si="29"/>
        <v>1628.2175</v>
      </c>
    </row>
    <row r="596" spans="1:18" x14ac:dyDescent="0.25">
      <c r="A596" s="26">
        <v>506</v>
      </c>
      <c r="B596" s="27" t="s">
        <v>0</v>
      </c>
      <c r="C596" s="27" t="s">
        <v>15</v>
      </c>
      <c r="D596" s="27" t="s">
        <v>6</v>
      </c>
      <c r="E596" s="27" t="s">
        <v>7</v>
      </c>
      <c r="F596" s="28">
        <v>4534</v>
      </c>
      <c r="G596" s="29">
        <v>54.79</v>
      </c>
      <c r="H596" s="40">
        <v>41805</v>
      </c>
      <c r="I596" s="27" t="s">
        <v>8</v>
      </c>
      <c r="J596" s="30" t="s">
        <v>11</v>
      </c>
      <c r="K596" s="30"/>
      <c r="L596" s="30">
        <v>0.87</v>
      </c>
      <c r="M596" s="27">
        <v>4</v>
      </c>
      <c r="N596" s="31" t="str">
        <f>VLOOKUP(L596,Güteklasse!$B$4:$C$8,2)</f>
        <v>D</v>
      </c>
      <c r="O596" s="27" t="str">
        <f>VLOOKUP(I596,Händleradressen!$B$3:$E$6,4,0)</f>
        <v>Düsseldorf</v>
      </c>
      <c r="P596" s="29">
        <f t="shared" si="27"/>
        <v>248417.86</v>
      </c>
      <c r="Q596" s="29">
        <f t="shared" si="28"/>
        <v>47199.393400000001</v>
      </c>
      <c r="R596" s="29">
        <f t="shared" si="29"/>
        <v>295617.25339999999</v>
      </c>
    </row>
    <row r="597" spans="1:18" x14ac:dyDescent="0.25">
      <c r="A597" s="26">
        <v>110</v>
      </c>
      <c r="B597" s="27" t="s">
        <v>0</v>
      </c>
      <c r="C597" s="27" t="s">
        <v>9</v>
      </c>
      <c r="D597" s="27" t="s">
        <v>6</v>
      </c>
      <c r="E597" s="27" t="s">
        <v>7</v>
      </c>
      <c r="F597" s="28">
        <v>5438</v>
      </c>
      <c r="G597" s="29">
        <v>54.8</v>
      </c>
      <c r="H597" s="40">
        <v>41806</v>
      </c>
      <c r="I597" s="27" t="s">
        <v>14</v>
      </c>
      <c r="J597" s="30" t="s">
        <v>11</v>
      </c>
      <c r="K597" s="30" t="s">
        <v>11</v>
      </c>
      <c r="L597" s="30">
        <v>0.2</v>
      </c>
      <c r="M597" s="27">
        <v>4</v>
      </c>
      <c r="N597" s="31" t="str">
        <f>VLOOKUP(L597,Güteklasse!$B$4:$C$8,2)</f>
        <v>A</v>
      </c>
      <c r="O597" s="27" t="str">
        <f>VLOOKUP(I597,Händleradressen!$B$3:$E$6,4,0)</f>
        <v>München</v>
      </c>
      <c r="P597" s="29">
        <f t="shared" si="27"/>
        <v>298002.39999999997</v>
      </c>
      <c r="Q597" s="29">
        <f t="shared" si="28"/>
        <v>56620.455999999991</v>
      </c>
      <c r="R597" s="29">
        <f t="shared" si="29"/>
        <v>354622.85599999997</v>
      </c>
    </row>
    <row r="598" spans="1:18" x14ac:dyDescent="0.25">
      <c r="A598" s="26">
        <v>91</v>
      </c>
      <c r="B598" s="27" t="s">
        <v>18</v>
      </c>
      <c r="C598" s="27" t="s">
        <v>15</v>
      </c>
      <c r="D598" s="27" t="s">
        <v>10</v>
      </c>
      <c r="E598" s="27" t="s">
        <v>7</v>
      </c>
      <c r="F598" s="28">
        <v>32</v>
      </c>
      <c r="G598" s="29">
        <v>54.81</v>
      </c>
      <c r="H598" s="40">
        <v>41807</v>
      </c>
      <c r="I598" s="27" t="s">
        <v>12</v>
      </c>
      <c r="J598" s="30" t="s">
        <v>11</v>
      </c>
      <c r="K598" s="30" t="s">
        <v>11</v>
      </c>
      <c r="L598" s="30">
        <v>0.16</v>
      </c>
      <c r="M598" s="27">
        <v>4</v>
      </c>
      <c r="N598" s="31" t="str">
        <f>VLOOKUP(L598,Güteklasse!$B$4:$C$8,2)</f>
        <v>A</v>
      </c>
      <c r="O598" s="27" t="str">
        <f>VLOOKUP(I598,Händleradressen!$B$3:$E$6,4,0)</f>
        <v>Hamburg</v>
      </c>
      <c r="P598" s="29">
        <f t="shared" si="27"/>
        <v>1753.92</v>
      </c>
      <c r="Q598" s="29">
        <f t="shared" si="28"/>
        <v>333.2448</v>
      </c>
      <c r="R598" s="29">
        <f t="shared" si="29"/>
        <v>2087.1648</v>
      </c>
    </row>
    <row r="599" spans="1:18" x14ac:dyDescent="0.25">
      <c r="A599" s="26">
        <v>365</v>
      </c>
      <c r="B599" s="27" t="s">
        <v>18</v>
      </c>
      <c r="C599" s="27" t="s">
        <v>5</v>
      </c>
      <c r="D599" s="27" t="s">
        <v>74</v>
      </c>
      <c r="E599" s="27" t="s">
        <v>7</v>
      </c>
      <c r="F599" s="28">
        <v>47</v>
      </c>
      <c r="G599" s="29">
        <v>54.85</v>
      </c>
      <c r="H599" s="40">
        <v>41808</v>
      </c>
      <c r="I599" s="27" t="s">
        <v>4</v>
      </c>
      <c r="J599" s="30" t="s">
        <v>11</v>
      </c>
      <c r="K599" s="30"/>
      <c r="L599" s="30">
        <v>0.6</v>
      </c>
      <c r="M599" s="27">
        <v>1</v>
      </c>
      <c r="N599" s="31" t="str">
        <f>VLOOKUP(L599,Güteklasse!$B$4:$C$8,2)</f>
        <v>D</v>
      </c>
      <c r="O599" s="27" t="str">
        <f>VLOOKUP(I599,Händleradressen!$B$3:$E$6,4,0)</f>
        <v>Köln</v>
      </c>
      <c r="P599" s="29">
        <f t="shared" si="27"/>
        <v>2577.9500000000003</v>
      </c>
      <c r="Q599" s="29">
        <f t="shared" si="28"/>
        <v>489.81050000000005</v>
      </c>
      <c r="R599" s="29">
        <f t="shared" si="29"/>
        <v>3067.7605000000003</v>
      </c>
    </row>
    <row r="600" spans="1:18" x14ac:dyDescent="0.25">
      <c r="A600" s="26">
        <v>376</v>
      </c>
      <c r="B600" s="27" t="s">
        <v>0</v>
      </c>
      <c r="C600" s="27" t="s">
        <v>15</v>
      </c>
      <c r="D600" s="27" t="s">
        <v>6</v>
      </c>
      <c r="E600" s="27" t="s">
        <v>7</v>
      </c>
      <c r="F600" s="28">
        <v>8973</v>
      </c>
      <c r="G600" s="29">
        <v>54.86</v>
      </c>
      <c r="H600" s="40">
        <v>41809</v>
      </c>
      <c r="I600" s="27" t="s">
        <v>14</v>
      </c>
      <c r="J600" s="30" t="s">
        <v>11</v>
      </c>
      <c r="K600" s="30"/>
      <c r="L600" s="30">
        <v>0.63</v>
      </c>
      <c r="M600" s="27">
        <v>5</v>
      </c>
      <c r="N600" s="31" t="str">
        <f>VLOOKUP(L600,Güteklasse!$B$4:$C$8,2)</f>
        <v>D</v>
      </c>
      <c r="O600" s="27" t="str">
        <f>VLOOKUP(I600,Händleradressen!$B$3:$E$6,4,0)</f>
        <v>München</v>
      </c>
      <c r="P600" s="29">
        <f t="shared" si="27"/>
        <v>492258.77999999997</v>
      </c>
      <c r="Q600" s="29">
        <f t="shared" si="28"/>
        <v>93529.1682</v>
      </c>
      <c r="R600" s="29">
        <f t="shared" si="29"/>
        <v>585787.94819999998</v>
      </c>
    </row>
    <row r="601" spans="1:18" x14ac:dyDescent="0.25">
      <c r="A601" s="26">
        <v>137</v>
      </c>
      <c r="B601" s="27" t="s">
        <v>17</v>
      </c>
      <c r="C601" s="27" t="s">
        <v>15</v>
      </c>
      <c r="D601" s="27" t="s">
        <v>16</v>
      </c>
      <c r="E601" s="27" t="s">
        <v>7</v>
      </c>
      <c r="F601" s="28">
        <v>2222</v>
      </c>
      <c r="G601" s="29">
        <v>54.97</v>
      </c>
      <c r="H601" s="40">
        <v>41810</v>
      </c>
      <c r="I601" s="27" t="s">
        <v>8</v>
      </c>
      <c r="J601" s="30"/>
      <c r="K601" s="30" t="s">
        <v>11</v>
      </c>
      <c r="L601" s="30">
        <v>0.23</v>
      </c>
      <c r="M601" s="27">
        <v>1</v>
      </c>
      <c r="N601" s="31" t="str">
        <f>VLOOKUP(L601,Güteklasse!$B$4:$C$8,2)</f>
        <v>A</v>
      </c>
      <c r="O601" s="27" t="str">
        <f>VLOOKUP(I601,Händleradressen!$B$3:$E$6,4,0)</f>
        <v>Düsseldorf</v>
      </c>
      <c r="P601" s="29">
        <f t="shared" si="27"/>
        <v>122143.34</v>
      </c>
      <c r="Q601" s="29">
        <f t="shared" si="28"/>
        <v>23207.2346</v>
      </c>
      <c r="R601" s="29">
        <f t="shared" si="29"/>
        <v>145350.57459999999</v>
      </c>
    </row>
  </sheetData>
  <sortState ref="A6:Q601">
    <sortCondition ref="D6:D601"/>
    <sortCondition ref="E6:E601"/>
    <sortCondition ref="C6:C601"/>
  </sortState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8"/>
  <sheetViews>
    <sheetView zoomScale="160" zoomScaleNormal="160" workbookViewId="0">
      <selection activeCell="A35" sqref="A35:E35"/>
    </sheetView>
  </sheetViews>
  <sheetFormatPr baseColWidth="10" defaultRowHeight="12.75" x14ac:dyDescent="0.2"/>
  <cols>
    <col min="1" max="1" width="11.42578125" style="1"/>
    <col min="2" max="2" width="13.5703125" style="1" customWidth="1"/>
    <col min="3" max="16384" width="11.42578125" style="1"/>
  </cols>
  <sheetData>
    <row r="1" spans="1:3" x14ac:dyDescent="0.2">
      <c r="A1" s="1" t="s">
        <v>49</v>
      </c>
    </row>
    <row r="2" spans="1:3" ht="13.5" thickBot="1" x14ac:dyDescent="0.25"/>
    <row r="3" spans="1:3" ht="13.5" thickBot="1" x14ac:dyDescent="0.25">
      <c r="A3" s="7" t="s">
        <v>51</v>
      </c>
      <c r="B3" s="6" t="s">
        <v>50</v>
      </c>
      <c r="C3" s="5" t="s">
        <v>49</v>
      </c>
    </row>
    <row r="4" spans="1:3" x14ac:dyDescent="0.2">
      <c r="A4" s="1" t="s">
        <v>48</v>
      </c>
      <c r="B4" s="4">
        <v>0</v>
      </c>
      <c r="C4" s="3" t="s">
        <v>38</v>
      </c>
    </row>
    <row r="5" spans="1:3" x14ac:dyDescent="0.2">
      <c r="A5" s="1" t="s">
        <v>47</v>
      </c>
      <c r="B5" s="4">
        <v>0.34</v>
      </c>
      <c r="C5" s="3" t="s">
        <v>46</v>
      </c>
    </row>
    <row r="6" spans="1:3" x14ac:dyDescent="0.2">
      <c r="A6" s="1" t="s">
        <v>45</v>
      </c>
      <c r="B6" s="4">
        <v>0.46</v>
      </c>
      <c r="C6" s="3" t="s">
        <v>44</v>
      </c>
    </row>
    <row r="7" spans="1:3" x14ac:dyDescent="0.2">
      <c r="A7" s="1" t="s">
        <v>43</v>
      </c>
      <c r="B7" s="4">
        <v>0.57999999999999996</v>
      </c>
      <c r="C7" s="3" t="s">
        <v>42</v>
      </c>
    </row>
    <row r="8" spans="1:3" x14ac:dyDescent="0.2">
      <c r="A8" s="1" t="s">
        <v>41</v>
      </c>
      <c r="B8" s="4">
        <v>0.91</v>
      </c>
      <c r="C8" s="3" t="s">
        <v>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7"/>
  <sheetViews>
    <sheetView zoomScale="160" zoomScaleNormal="160" workbookViewId="0">
      <selection activeCell="C5" sqref="C5"/>
    </sheetView>
  </sheetViews>
  <sheetFormatPr baseColWidth="10" defaultRowHeight="12.75" x14ac:dyDescent="0.2"/>
  <cols>
    <col min="1" max="1" width="11.42578125" style="1"/>
    <col min="2" max="2" width="17.7109375" style="1" customWidth="1"/>
    <col min="3" max="5" width="14.85546875" style="1" customWidth="1"/>
    <col min="6" max="16384" width="11.42578125" style="1"/>
  </cols>
  <sheetData>
    <row r="1" spans="1:5" ht="33" customHeight="1" thickBot="1" x14ac:dyDescent="0.25">
      <c r="A1" s="41" t="s">
        <v>66</v>
      </c>
      <c r="B1" s="42"/>
      <c r="C1" s="42"/>
      <c r="D1" s="42"/>
      <c r="E1" s="43"/>
    </row>
    <row r="2" spans="1:5" ht="30" customHeight="1" thickBot="1" x14ac:dyDescent="0.25">
      <c r="A2" s="10" t="s">
        <v>65</v>
      </c>
      <c r="B2" s="9" t="s">
        <v>64</v>
      </c>
      <c r="C2" s="9" t="s">
        <v>63</v>
      </c>
      <c r="D2" s="9" t="s">
        <v>62</v>
      </c>
      <c r="E2" s="8" t="s">
        <v>21</v>
      </c>
    </row>
    <row r="3" spans="1:5" x14ac:dyDescent="0.2">
      <c r="A3" s="1" t="s">
        <v>61</v>
      </c>
      <c r="B3" s="2" t="s">
        <v>14</v>
      </c>
      <c r="C3" s="2" t="s">
        <v>60</v>
      </c>
      <c r="D3" s="1">
        <v>80808</v>
      </c>
      <c r="E3" s="2" t="s">
        <v>19</v>
      </c>
    </row>
    <row r="4" spans="1:5" x14ac:dyDescent="0.2">
      <c r="A4" s="1" t="s">
        <v>59</v>
      </c>
      <c r="B4" s="2" t="s">
        <v>4</v>
      </c>
      <c r="C4" s="2" t="s">
        <v>58</v>
      </c>
      <c r="D4" s="1">
        <v>50505</v>
      </c>
      <c r="E4" s="2" t="s">
        <v>57</v>
      </c>
    </row>
    <row r="5" spans="1:5" x14ac:dyDescent="0.2">
      <c r="A5" s="1" t="s">
        <v>56</v>
      </c>
      <c r="B5" s="2" t="s">
        <v>12</v>
      </c>
      <c r="C5" s="2" t="s">
        <v>55</v>
      </c>
      <c r="D5" s="1">
        <v>50555</v>
      </c>
      <c r="E5" s="2" t="s">
        <v>54</v>
      </c>
    </row>
    <row r="6" spans="1:5" x14ac:dyDescent="0.2">
      <c r="A6" s="1" t="s">
        <v>53</v>
      </c>
      <c r="B6" s="2" t="s">
        <v>8</v>
      </c>
      <c r="C6" s="2" t="s">
        <v>52</v>
      </c>
      <c r="D6" s="1">
        <v>40444</v>
      </c>
      <c r="E6" s="2" t="s">
        <v>20</v>
      </c>
    </row>
    <row r="7" spans="1:5" x14ac:dyDescent="0.2">
      <c r="A7" s="1" t="s">
        <v>61</v>
      </c>
      <c r="B7" s="1" t="s">
        <v>71</v>
      </c>
      <c r="C7" s="1" t="s">
        <v>72</v>
      </c>
      <c r="D7" s="1">
        <v>88888</v>
      </c>
      <c r="E7" s="1" t="s">
        <v>19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Sort NR</vt:lpstr>
      <vt:lpstr>Güteklasse</vt:lpstr>
      <vt:lpstr>Händleradressen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JFC</dc:creator>
  <cp:lastModifiedBy>Windows-Benutzer</cp:lastModifiedBy>
  <dcterms:created xsi:type="dcterms:W3CDTF">2010-07-02T23:39:17Z</dcterms:created>
  <dcterms:modified xsi:type="dcterms:W3CDTF">2019-02-22T09:12:36Z</dcterms:modified>
</cp:coreProperties>
</file>